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15" activeTab="0"/>
  </bookViews>
  <sheets>
    <sheet name="Лист1" sheetId="1" r:id="rId1"/>
  </sheets>
  <definedNames>
    <definedName name="_xlnm.Print_Area" localSheetId="0">'Лист1'!$A$1:$J$188</definedName>
  </definedNames>
  <calcPr fullCalcOnLoad="1"/>
</workbook>
</file>

<file path=xl/sharedStrings.xml><?xml version="1.0" encoding="utf-8"?>
<sst xmlns="http://schemas.openxmlformats.org/spreadsheetml/2006/main" count="186" uniqueCount="169">
  <si>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</si>
  <si>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</si>
  <si>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</si>
  <si>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</si>
  <si>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</si>
  <si>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</si>
  <si>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</si>
  <si>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</si>
  <si>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</si>
  <si>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</si>
  <si>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</si>
  <si>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</si>
  <si>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</si>
  <si>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</si>
  <si>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</si>
  <si>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</si>
  <si>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</si>
  <si>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</si>
  <si>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</si>
  <si>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</si>
  <si>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</si>
  <si>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</si>
  <si>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</si>
  <si>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</si>
  <si>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</si>
  <si>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</si>
  <si>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які є у державній власності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</si>
  <si>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</si>
  <si>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</si>
  <si>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</si>
  <si>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</si>
  <si>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</si>
  <si>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</si>
  <si>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</si>
  <si>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</si>
  <si>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</si>
  <si>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</si>
  <si>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</si>
  <si>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</si>
  <si>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</si>
  <si>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</si>
  <si>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</si>
  <si>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</si>
  <si>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</si>
  <si>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</si>
  <si>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</si>
  <si>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</si>
  <si>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</si>
  <si>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Інші субвенції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</si>
  <si>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дит`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</si>
  <si>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</si>
  <si>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</si>
  <si>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</si>
  <si>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</si>
  <si>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</si>
  <si>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</si>
  <si>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</si>
  <si>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</si>
  <si>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</si>
  <si>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</si>
  <si>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</si>
  <si>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</si>
  <si>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</si>
  <si>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</si>
  <si>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</si>
  <si>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</si>
  <si>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</si>
  <si>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</si>
  <si>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</si>
  <si>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</si>
  <si>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</si>
  <si>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</si>
  <si>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</si>
  <si>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</si>
  <si>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</si>
  <si>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</si>
  <si>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</si>
  <si>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</si>
  <si>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</si>
  <si>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</si>
  <si>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</si>
  <si>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</si>
  <si>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</si>
  <si>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</si>
  <si>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</si>
  <si>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</si>
  <si>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</si>
  <si>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</si>
  <si>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</si>
  <si>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</si>
  <si>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</si>
  <si>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</si>
  <si>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</si>
  <si>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Iншi видатки на соціальний захист населення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</si>
  <si>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</si>
  <si>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</si>
  <si>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</si>
  <si>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Утримання центрiв соцiальних служб для сім`ї, дітей та молоді</t>
  </si>
  <si>
    <t>Програми i заходи центрiв соцiальних служб для сім`ї, дітей та  молодi</t>
  </si>
  <si>
    <t>Соціальні програми i заходи державних органiв у справах молоді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</si>
  <si>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</si>
  <si>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Територiальнi центри i вiддiлення соцiальної допомоги на дому</t>
  </si>
  <si>
    <t>Фінансова підтримка громадських організацій інвалідів і ветеранів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</si>
  <si>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</si>
  <si>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</si>
  <si>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</si>
  <si>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</si>
  <si>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</si>
  <si>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</si>
  <si>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</si>
  <si>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</si>
  <si>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</si>
  <si>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Засоби масової iнформацiї</t>
  </si>
  <si>
    <t>Перiодичнi видання (газети та журнали)</t>
  </si>
  <si>
    <t>Фiзична культура i спорт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</si>
  <si>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</si>
  <si>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</si>
  <si>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</si>
  <si>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</si>
  <si>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</si>
  <si>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</si>
  <si>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</si>
  <si>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</si>
  <si>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</si>
  <si>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</si>
  <si>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Іншi видатки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</si>
  <si>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</si>
  <si>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</si>
  <si>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</si>
  <si>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</si>
  <si>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</si>
  <si>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</si>
  <si>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</si>
  <si>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</si>
  <si>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</si>
  <si>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</si>
  <si>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Видатки що неувійшли до основних груп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</si>
  <si>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</si>
  <si>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</si>
  <si>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</si>
  <si>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Реєстраційний збір за проведення державної реєстрації юридичних осіб та фізичних осіб -підприємців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</si>
  <si>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</si>
  <si>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Виплати грошової фізичнтм особам які надають соціальні послуги громадянам похилого віку, інвалідам, дітям - інвалідам, хворим, які не здатні до самообслуговування і потребують сторонньої допомоги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</si>
  <si>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</si>
  <si>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</si>
  <si>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</si>
  <si>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</si>
  <si>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</si>
  <si>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Субвенція на проведення видатків місцевих бюджетів, що  враховуються при визначенні обсягу міжбюджетних трансфертів</t>
  </si>
  <si>
    <t>до уточненого плану на 9 місяців</t>
  </si>
  <si>
    <t>Інші послуги,пов"язані з економічною діяльністю</t>
  </si>
  <si>
    <t>Видатки,не віднесені до основних груп</t>
  </si>
  <si>
    <t>інші субвенції</t>
  </si>
  <si>
    <t xml:space="preserve"> Проведення виборів депутатів місцевих рад та сільських,селищних голів</t>
  </si>
  <si>
    <t xml:space="preserve">                     </t>
  </si>
  <si>
    <t>Освітня субвенція з державного бюджету</t>
  </si>
  <si>
    <t>Медична субвенція  з державного бюджету</t>
  </si>
  <si>
    <t>Житлово-комунальне господарство</t>
  </si>
  <si>
    <t>Будівництво</t>
  </si>
  <si>
    <t>Уточнений план на 9 місяців</t>
  </si>
  <si>
    <t>Відхилення від уточненого плану на 9 місяців</t>
  </si>
  <si>
    <t>Засоби масової інформації</t>
  </si>
  <si>
    <t>Виконання  районного бюджету по доходах і видатках за  2016р.</t>
  </si>
  <si>
    <t>Субвенція з місцевого бюджету державному бюджету на виконання програм соціально-економічного  розвитку окремих територій</t>
  </si>
  <si>
    <t>Адміністративний збір за державну реєстрацію</t>
  </si>
  <si>
    <t>Плата за скорочення термінів надання послуг у сфері державної реєстрації прав на нерухоме майно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</si>
  <si>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</si>
  <si>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</t>
  </si>
  <si>
    <t>Субвенція за рахунок залишку коштів освітньої субвенції з державного бюджету місцевим бюджетам,що утворилася на початок бюджетного періоду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</si>
</sst>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0" fontId="1" fillId="0" borderId="1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0" fontId="1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180" fontId="0" fillId="0" borderId="10" xfId="0" applyNumberForma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distributed" readingOrder="1"/>
    </xf>
    <xf numFmtId="0" fontId="3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2" fontId="1" fillId="33" borderId="10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 readingOrder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view="pageBreakPreview" zoomScaleNormal="75" zoomScaleSheetLayoutView="10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H62" sqref="H6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hidden="1" customWidth="1"/>
    <col min="6" max="6" width="14.125" style="14" customWidth="1"/>
    <col min="7" max="8" width="16.00390625" style="0" customWidth="1"/>
    <col min="9" max="9" width="14.125" style="0" hidden="1" customWidth="1"/>
    <col min="10" max="10" width="14.75390625" style="39" hidden="1" customWidth="1"/>
  </cols>
  <sheetData>
    <row r="1" ht="12.75">
      <c r="A1" t="s">
        <v>0</v>
      </c>
    </row>
    <row r="4" spans="1:10" ht="15">
      <c r="A4" s="57" t="s">
        <v>162</v>
      </c>
      <c r="B4" s="58"/>
      <c r="C4" s="58"/>
      <c r="D4" s="58"/>
      <c r="E4" s="58"/>
      <c r="F4" s="58"/>
      <c r="G4" s="58"/>
      <c r="H4" s="58"/>
      <c r="I4" s="58"/>
      <c r="J4" s="58"/>
    </row>
    <row r="5" ht="12.75">
      <c r="J5" s="40" t="s">
        <v>1</v>
      </c>
    </row>
    <row r="6" spans="1:13" ht="12.75" customHeight="1">
      <c r="A6" s="59" t="s">
        <v>2</v>
      </c>
      <c r="B6" s="59" t="s">
        <v>3</v>
      </c>
      <c r="C6" s="59" t="s">
        <v>139</v>
      </c>
      <c r="D6" s="66" t="s">
        <v>54</v>
      </c>
      <c r="E6" s="66" t="s">
        <v>159</v>
      </c>
      <c r="F6" s="69" t="s">
        <v>55</v>
      </c>
      <c r="G6" s="59" t="s">
        <v>56</v>
      </c>
      <c r="H6" s="59"/>
      <c r="I6" s="59"/>
      <c r="J6" s="60" t="s">
        <v>160</v>
      </c>
      <c r="K6" s="1"/>
      <c r="L6" s="1"/>
      <c r="M6" s="1"/>
    </row>
    <row r="7" spans="1:13" ht="12.75" customHeight="1">
      <c r="A7" s="59"/>
      <c r="B7" s="59"/>
      <c r="C7" s="59"/>
      <c r="D7" s="67"/>
      <c r="E7" s="67"/>
      <c r="F7" s="70"/>
      <c r="G7" s="61" t="s">
        <v>57</v>
      </c>
      <c r="H7" s="61" t="s">
        <v>58</v>
      </c>
      <c r="I7" s="61" t="s">
        <v>149</v>
      </c>
      <c r="J7" s="60"/>
      <c r="K7" s="1"/>
      <c r="L7" s="1"/>
      <c r="M7" s="1"/>
    </row>
    <row r="8" spans="1:13" ht="12.75">
      <c r="A8" s="59"/>
      <c r="B8" s="59"/>
      <c r="C8" s="59"/>
      <c r="D8" s="68"/>
      <c r="E8" s="68"/>
      <c r="F8" s="71"/>
      <c r="G8" s="61"/>
      <c r="H8" s="61"/>
      <c r="I8" s="61"/>
      <c r="J8" s="60"/>
      <c r="K8" s="1"/>
      <c r="L8" s="1"/>
      <c r="M8" s="1"/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18"/>
      <c r="G9" s="2"/>
      <c r="H9" s="2"/>
      <c r="I9" s="2"/>
      <c r="J9" s="3">
        <v>6</v>
      </c>
      <c r="K9" s="1"/>
      <c r="L9" s="1"/>
      <c r="M9" s="1"/>
    </row>
    <row r="10" spans="1:13" ht="12.75">
      <c r="A10" s="64" t="s">
        <v>52</v>
      </c>
      <c r="B10" s="65"/>
      <c r="C10" s="2"/>
      <c r="D10" s="2"/>
      <c r="E10" s="2"/>
      <c r="F10" s="18"/>
      <c r="G10" s="2"/>
      <c r="H10" s="2"/>
      <c r="I10" s="2"/>
      <c r="J10" s="3"/>
      <c r="K10" s="1"/>
      <c r="L10" s="1"/>
      <c r="M10" s="1"/>
    </row>
    <row r="11" spans="1:13" ht="14.25">
      <c r="A11" s="2"/>
      <c r="B11" s="17" t="s">
        <v>53</v>
      </c>
      <c r="C11" s="2"/>
      <c r="D11" s="2"/>
      <c r="E11" s="2"/>
      <c r="F11" s="18"/>
      <c r="G11" s="2"/>
      <c r="H11" s="2"/>
      <c r="I11" s="2"/>
      <c r="J11" s="3"/>
      <c r="K11" s="1"/>
      <c r="L11" s="1"/>
      <c r="M11" s="1"/>
    </row>
    <row r="12" spans="1:10" ht="12.75">
      <c r="A12" s="4">
        <v>10000000</v>
      </c>
      <c r="B12" s="5" t="s">
        <v>4</v>
      </c>
      <c r="C12" s="6">
        <f>C13</f>
        <v>9407000</v>
      </c>
      <c r="D12" s="6">
        <f>D13</f>
        <v>13477118</v>
      </c>
      <c r="E12" s="6">
        <f>E13</f>
        <v>1771814</v>
      </c>
      <c r="F12" s="6">
        <f>F13</f>
        <v>15206891.01</v>
      </c>
      <c r="G12" s="13">
        <f>F12/C12</f>
        <v>1.616550548527692</v>
      </c>
      <c r="H12" s="13">
        <f>F12/D12</f>
        <v>1.1283488806731528</v>
      </c>
      <c r="I12" s="13">
        <f>F12/E12</f>
        <v>8.582667825178039</v>
      </c>
      <c r="J12" s="7">
        <f>F12-E12</f>
        <v>13435077.01</v>
      </c>
    </row>
    <row r="13" spans="1:10" ht="38.25">
      <c r="A13" s="4">
        <v>11000000</v>
      </c>
      <c r="B13" s="5" t="s">
        <v>5</v>
      </c>
      <c r="C13" s="6">
        <f>C14+C23</f>
        <v>9407000</v>
      </c>
      <c r="D13" s="6">
        <f>D14+D23</f>
        <v>13477118</v>
      </c>
      <c r="E13" s="6">
        <f>E14+E23</f>
        <v>1771814</v>
      </c>
      <c r="F13" s="6">
        <f>F14+F23</f>
        <v>15206891.01</v>
      </c>
      <c r="G13" s="13">
        <f aca="true" t="shared" si="0" ref="G13:G81">F13/C13</f>
        <v>1.616550548527692</v>
      </c>
      <c r="H13" s="13">
        <f aca="true" t="shared" si="1" ref="H13:H87">F13/D13</f>
        <v>1.1283488806731528</v>
      </c>
      <c r="I13" s="13">
        <f aca="true" t="shared" si="2" ref="I13:I87">F13/E13</f>
        <v>8.582667825178039</v>
      </c>
      <c r="J13" s="7">
        <f>F13-E13</f>
        <v>13435077.01</v>
      </c>
    </row>
    <row r="14" spans="1:10" ht="12.75">
      <c r="A14" s="47">
        <v>11010000</v>
      </c>
      <c r="B14" s="48" t="s">
        <v>6</v>
      </c>
      <c r="C14" s="49">
        <v>9400000</v>
      </c>
      <c r="D14" s="49">
        <v>13474018</v>
      </c>
      <c r="E14" s="49">
        <v>1771814</v>
      </c>
      <c r="F14" s="49">
        <v>15203772.81</v>
      </c>
      <c r="G14" s="50">
        <f t="shared" si="0"/>
        <v>1.6174226393617022</v>
      </c>
      <c r="H14" s="50">
        <f t="shared" si="1"/>
        <v>1.1283770594636284</v>
      </c>
      <c r="I14" s="13">
        <f t="shared" si="2"/>
        <v>8.580907933902768</v>
      </c>
      <c r="J14" s="7">
        <f aca="true" t="shared" si="3" ref="J14:J87">F14-E14</f>
        <v>13431958.81</v>
      </c>
    </row>
    <row r="15" spans="1:10" ht="12.75" hidden="1">
      <c r="A15" s="47">
        <v>11010100</v>
      </c>
      <c r="B15" s="48" t="s">
        <v>7</v>
      </c>
      <c r="C15" s="49">
        <v>3108400</v>
      </c>
      <c r="D15" s="49">
        <v>3108400</v>
      </c>
      <c r="E15" s="49">
        <v>670600</v>
      </c>
      <c r="F15" s="49">
        <v>755988</v>
      </c>
      <c r="G15" s="50">
        <f t="shared" si="0"/>
        <v>0.2432080813280144</v>
      </c>
      <c r="H15" s="50">
        <f t="shared" si="1"/>
        <v>0.2432080813280144</v>
      </c>
      <c r="I15" s="13">
        <f t="shared" si="2"/>
        <v>1.1273307485833581</v>
      </c>
      <c r="J15" s="7">
        <f t="shared" si="3"/>
        <v>85388</v>
      </c>
    </row>
    <row r="16" spans="1:10" ht="38.25" hidden="1">
      <c r="A16" s="47">
        <v>11010200</v>
      </c>
      <c r="B16" s="48" t="s">
        <v>8</v>
      </c>
      <c r="C16" s="49">
        <v>3800</v>
      </c>
      <c r="D16" s="49">
        <v>3800</v>
      </c>
      <c r="E16" s="49"/>
      <c r="F16" s="49">
        <v>2472</v>
      </c>
      <c r="G16" s="50">
        <f t="shared" si="0"/>
        <v>0.6505263157894737</v>
      </c>
      <c r="H16" s="50">
        <f t="shared" si="1"/>
        <v>0.6505263157894737</v>
      </c>
      <c r="I16" s="13" t="e">
        <f t="shared" si="2"/>
        <v>#DIV/0!</v>
      </c>
      <c r="J16" s="7">
        <f t="shared" si="3"/>
        <v>2472</v>
      </c>
    </row>
    <row r="17" spans="1:10" ht="25.5" hidden="1">
      <c r="A17" s="47">
        <v>11010400</v>
      </c>
      <c r="B17" s="48" t="s">
        <v>9</v>
      </c>
      <c r="C17" s="49">
        <v>37100</v>
      </c>
      <c r="D17" s="49">
        <v>37100</v>
      </c>
      <c r="E17" s="49">
        <v>7200</v>
      </c>
      <c r="F17" s="49">
        <v>8622</v>
      </c>
      <c r="G17" s="50">
        <f t="shared" si="0"/>
        <v>0.2323989218328841</v>
      </c>
      <c r="H17" s="50">
        <f t="shared" si="1"/>
        <v>0.2323989218328841</v>
      </c>
      <c r="I17" s="13">
        <f t="shared" si="2"/>
        <v>1.1975</v>
      </c>
      <c r="J17" s="7">
        <f t="shared" si="3"/>
        <v>1422</v>
      </c>
    </row>
    <row r="18" spans="1:10" ht="38.25" hidden="1">
      <c r="A18" s="47">
        <v>11010800</v>
      </c>
      <c r="B18" s="48" t="s">
        <v>10</v>
      </c>
      <c r="C18" s="49">
        <v>108467</v>
      </c>
      <c r="D18" s="49">
        <v>108467</v>
      </c>
      <c r="E18" s="49">
        <v>27000</v>
      </c>
      <c r="F18" s="49">
        <v>23276</v>
      </c>
      <c r="G18" s="50">
        <f t="shared" si="0"/>
        <v>0.21459061281311367</v>
      </c>
      <c r="H18" s="50">
        <f t="shared" si="1"/>
        <v>0.21459061281311367</v>
      </c>
      <c r="I18" s="13">
        <f t="shared" si="2"/>
        <v>0.8620740740740741</v>
      </c>
      <c r="J18" s="7">
        <f t="shared" si="3"/>
        <v>-3724</v>
      </c>
    </row>
    <row r="19" spans="1:10" ht="25.5" hidden="1">
      <c r="A19" s="47">
        <v>11011100</v>
      </c>
      <c r="B19" s="48" t="s">
        <v>11</v>
      </c>
      <c r="C19" s="49">
        <v>338333</v>
      </c>
      <c r="D19" s="49">
        <v>338333</v>
      </c>
      <c r="E19" s="49">
        <v>0</v>
      </c>
      <c r="F19" s="49">
        <v>60772</v>
      </c>
      <c r="G19" s="50">
        <f t="shared" si="0"/>
        <v>0.179621851844189</v>
      </c>
      <c r="H19" s="50">
        <f t="shared" si="1"/>
        <v>0.179621851844189</v>
      </c>
      <c r="I19" s="13" t="e">
        <f t="shared" si="2"/>
        <v>#DIV/0!</v>
      </c>
      <c r="J19" s="7">
        <f t="shared" si="3"/>
        <v>60772</v>
      </c>
    </row>
    <row r="20" spans="1:10" ht="51" hidden="1">
      <c r="A20" s="47">
        <v>11011200</v>
      </c>
      <c r="B20" s="48" t="s">
        <v>12</v>
      </c>
      <c r="C20" s="49">
        <v>1300</v>
      </c>
      <c r="D20" s="49">
        <v>1300</v>
      </c>
      <c r="E20" s="49">
        <v>400</v>
      </c>
      <c r="F20" s="49">
        <v>1422</v>
      </c>
      <c r="G20" s="50">
        <f t="shared" si="0"/>
        <v>1.093846153846154</v>
      </c>
      <c r="H20" s="50">
        <f t="shared" si="1"/>
        <v>1.093846153846154</v>
      </c>
      <c r="I20" s="13">
        <f t="shared" si="2"/>
        <v>3.555</v>
      </c>
      <c r="J20" s="7">
        <f t="shared" si="3"/>
        <v>1022</v>
      </c>
    </row>
    <row r="21" spans="1:10" ht="38.25" hidden="1">
      <c r="A21" s="47">
        <v>11011300</v>
      </c>
      <c r="B21" s="48" t="s">
        <v>13</v>
      </c>
      <c r="C21" s="49">
        <v>5300</v>
      </c>
      <c r="D21" s="49">
        <v>5300</v>
      </c>
      <c r="E21" s="49">
        <v>600</v>
      </c>
      <c r="F21" s="49">
        <v>1425</v>
      </c>
      <c r="G21" s="50">
        <f t="shared" si="0"/>
        <v>0.2688679245283019</v>
      </c>
      <c r="H21" s="50">
        <f t="shared" si="1"/>
        <v>0.2688679245283019</v>
      </c>
      <c r="I21" s="13">
        <f t="shared" si="2"/>
        <v>2.375</v>
      </c>
      <c r="J21" s="7">
        <f t="shared" si="3"/>
        <v>825</v>
      </c>
    </row>
    <row r="22" spans="1:10" ht="51" hidden="1">
      <c r="A22" s="47">
        <v>11011400</v>
      </c>
      <c r="B22" s="48" t="s">
        <v>14</v>
      </c>
      <c r="C22" s="49">
        <v>43300</v>
      </c>
      <c r="D22" s="49">
        <v>43300</v>
      </c>
      <c r="E22" s="49">
        <v>7200</v>
      </c>
      <c r="F22" s="49">
        <v>12961</v>
      </c>
      <c r="G22" s="50">
        <f t="shared" si="0"/>
        <v>0.29933025404157043</v>
      </c>
      <c r="H22" s="50">
        <f t="shared" si="1"/>
        <v>0.29933025404157043</v>
      </c>
      <c r="I22" s="13">
        <f t="shared" si="2"/>
        <v>1.800138888888889</v>
      </c>
      <c r="J22" s="7">
        <f t="shared" si="3"/>
        <v>5761</v>
      </c>
    </row>
    <row r="23" spans="1:10" ht="12.75">
      <c r="A23" s="47">
        <v>11020000</v>
      </c>
      <c r="B23" s="48" t="s">
        <v>15</v>
      </c>
      <c r="C23" s="49">
        <v>7000</v>
      </c>
      <c r="D23" s="49">
        <v>3100</v>
      </c>
      <c r="E23" s="49"/>
      <c r="F23" s="49">
        <v>3118.2</v>
      </c>
      <c r="G23" s="50">
        <f t="shared" si="0"/>
        <v>0.44545714285714283</v>
      </c>
      <c r="H23" s="50">
        <f t="shared" si="1"/>
        <v>1.0058709677419355</v>
      </c>
      <c r="I23" s="13" t="e">
        <f t="shared" si="2"/>
        <v>#DIV/0!</v>
      </c>
      <c r="J23" s="7">
        <f t="shared" si="3"/>
        <v>3118.2</v>
      </c>
    </row>
    <row r="24" spans="1:10" ht="38.25" hidden="1">
      <c r="A24" s="47">
        <v>11020200</v>
      </c>
      <c r="B24" s="48" t="s">
        <v>16</v>
      </c>
      <c r="C24" s="49">
        <v>2900</v>
      </c>
      <c r="D24" s="49">
        <v>2900</v>
      </c>
      <c r="E24" s="49">
        <v>0</v>
      </c>
      <c r="F24" s="49">
        <v>290</v>
      </c>
      <c r="G24" s="50">
        <f t="shared" si="0"/>
        <v>0.1</v>
      </c>
      <c r="H24" s="50">
        <f t="shared" si="1"/>
        <v>0.1</v>
      </c>
      <c r="I24" s="13" t="e">
        <f t="shared" si="2"/>
        <v>#DIV/0!</v>
      </c>
      <c r="J24" s="7">
        <f t="shared" si="3"/>
        <v>290</v>
      </c>
    </row>
    <row r="25" spans="1:10" ht="12.75" hidden="1">
      <c r="A25" s="47">
        <v>13050000</v>
      </c>
      <c r="B25" s="48" t="s">
        <v>17</v>
      </c>
      <c r="C25" s="49"/>
      <c r="D25" s="49"/>
      <c r="E25" s="49"/>
      <c r="F25" s="49"/>
      <c r="G25" s="50" t="e">
        <f t="shared" si="0"/>
        <v>#DIV/0!</v>
      </c>
      <c r="H25" s="50" t="e">
        <f t="shared" si="1"/>
        <v>#DIV/0!</v>
      </c>
      <c r="I25" s="13" t="e">
        <f t="shared" si="2"/>
        <v>#DIV/0!</v>
      </c>
      <c r="J25" s="7">
        <f t="shared" si="3"/>
        <v>0</v>
      </c>
    </row>
    <row r="26" spans="1:10" ht="12.75" hidden="1">
      <c r="A26" s="47">
        <v>13050100</v>
      </c>
      <c r="B26" s="48" t="s">
        <v>18</v>
      </c>
      <c r="C26" s="49">
        <v>19500</v>
      </c>
      <c r="D26" s="49">
        <v>19500</v>
      </c>
      <c r="E26" s="49">
        <v>4700</v>
      </c>
      <c r="F26" s="49">
        <v>4593</v>
      </c>
      <c r="G26" s="50">
        <f t="shared" si="0"/>
        <v>0.23553846153846153</v>
      </c>
      <c r="H26" s="50">
        <f t="shared" si="1"/>
        <v>0.23553846153846153</v>
      </c>
      <c r="I26" s="13">
        <f t="shared" si="2"/>
        <v>0.9772340425531915</v>
      </c>
      <c r="J26" s="7">
        <f t="shared" si="3"/>
        <v>-107</v>
      </c>
    </row>
    <row r="27" spans="1:10" ht="12.75" hidden="1">
      <c r="A27" s="47">
        <v>13050200</v>
      </c>
      <c r="B27" s="48" t="s">
        <v>19</v>
      </c>
      <c r="C27" s="49">
        <v>82100</v>
      </c>
      <c r="D27" s="49">
        <v>82100</v>
      </c>
      <c r="E27" s="49">
        <v>20200</v>
      </c>
      <c r="F27" s="49">
        <v>26632</v>
      </c>
      <c r="G27" s="50">
        <f t="shared" si="0"/>
        <v>0.3243848964677223</v>
      </c>
      <c r="H27" s="50">
        <f t="shared" si="1"/>
        <v>0.3243848964677223</v>
      </c>
      <c r="I27" s="13">
        <f t="shared" si="2"/>
        <v>1.3184158415841585</v>
      </c>
      <c r="J27" s="7">
        <f t="shared" si="3"/>
        <v>6432</v>
      </c>
    </row>
    <row r="28" spans="1:10" ht="12.75" hidden="1">
      <c r="A28" s="47">
        <v>13050300</v>
      </c>
      <c r="B28" s="48" t="s">
        <v>20</v>
      </c>
      <c r="C28" s="49">
        <v>15800</v>
      </c>
      <c r="D28" s="49">
        <v>15800</v>
      </c>
      <c r="E28" s="49">
        <v>0</v>
      </c>
      <c r="F28" s="49">
        <v>612</v>
      </c>
      <c r="G28" s="50">
        <f t="shared" si="0"/>
        <v>0.038734177215189874</v>
      </c>
      <c r="H28" s="50">
        <f t="shared" si="1"/>
        <v>0.038734177215189874</v>
      </c>
      <c r="I28" s="13" t="e">
        <f t="shared" si="2"/>
        <v>#DIV/0!</v>
      </c>
      <c r="J28" s="7">
        <f t="shared" si="3"/>
        <v>612</v>
      </c>
    </row>
    <row r="29" spans="1:10" ht="12.75" hidden="1">
      <c r="A29" s="47">
        <v>13050500</v>
      </c>
      <c r="B29" s="48" t="s">
        <v>21</v>
      </c>
      <c r="C29" s="49">
        <v>47600</v>
      </c>
      <c r="D29" s="49">
        <v>47600</v>
      </c>
      <c r="E29" s="49">
        <v>9300</v>
      </c>
      <c r="F29" s="49">
        <v>8817</v>
      </c>
      <c r="G29" s="50">
        <f t="shared" si="0"/>
        <v>0.1852310924369748</v>
      </c>
      <c r="H29" s="50">
        <f t="shared" si="1"/>
        <v>0.1852310924369748</v>
      </c>
      <c r="I29" s="13">
        <f t="shared" si="2"/>
        <v>0.9480645161290323</v>
      </c>
      <c r="J29" s="7">
        <f t="shared" si="3"/>
        <v>-483</v>
      </c>
    </row>
    <row r="30" spans="1:10" ht="12.75" hidden="1">
      <c r="A30" s="47">
        <v>14000000</v>
      </c>
      <c r="B30" s="48" t="s">
        <v>22</v>
      </c>
      <c r="C30" s="49"/>
      <c r="D30" s="49"/>
      <c r="E30" s="49"/>
      <c r="F30" s="49"/>
      <c r="G30" s="50" t="e">
        <f t="shared" si="0"/>
        <v>#DIV/0!</v>
      </c>
      <c r="H30" s="50" t="e">
        <f t="shared" si="1"/>
        <v>#DIV/0!</v>
      </c>
      <c r="I30" s="13" t="e">
        <f t="shared" si="2"/>
        <v>#DIV/0!</v>
      </c>
      <c r="J30" s="7">
        <f t="shared" si="3"/>
        <v>0</v>
      </c>
    </row>
    <row r="31" spans="1:10" ht="25.5" hidden="1">
      <c r="A31" s="47">
        <v>14060300</v>
      </c>
      <c r="B31" s="48" t="s">
        <v>23</v>
      </c>
      <c r="C31" s="49"/>
      <c r="D31" s="49"/>
      <c r="E31" s="49"/>
      <c r="F31" s="49"/>
      <c r="G31" s="50" t="e">
        <f t="shared" si="0"/>
        <v>#DIV/0!</v>
      </c>
      <c r="H31" s="50" t="e">
        <f t="shared" si="1"/>
        <v>#DIV/0!</v>
      </c>
      <c r="I31" s="13" t="e">
        <f t="shared" si="2"/>
        <v>#DIV/0!</v>
      </c>
      <c r="J31" s="7">
        <f t="shared" si="3"/>
        <v>0</v>
      </c>
    </row>
    <row r="32" spans="1:10" ht="12.75">
      <c r="A32" s="4">
        <v>20000000</v>
      </c>
      <c r="B32" s="5" t="s">
        <v>24</v>
      </c>
      <c r="C32" s="6">
        <f>C36+C41+C44+C47+C35+C48</f>
        <v>57000</v>
      </c>
      <c r="D32" s="6">
        <f>D35+D41+D42+D43+D46+D47+D45</f>
        <v>76700</v>
      </c>
      <c r="E32" s="6">
        <f>E36+E41+E44+E47+E35+E48</f>
        <v>5000</v>
      </c>
      <c r="F32" s="6">
        <f>F35+F41+F42+F43+F46+F47+F45</f>
        <v>150269.1</v>
      </c>
      <c r="G32" s="13">
        <f t="shared" si="0"/>
        <v>2.6363000000000003</v>
      </c>
      <c r="H32" s="13">
        <f t="shared" si="1"/>
        <v>1.9591799217731423</v>
      </c>
      <c r="I32" s="13">
        <f t="shared" si="2"/>
        <v>30.05382</v>
      </c>
      <c r="J32" s="7">
        <f t="shared" si="3"/>
        <v>145269.1</v>
      </c>
    </row>
    <row r="33" spans="1:10" ht="25.5" hidden="1">
      <c r="A33" s="4">
        <v>21000000</v>
      </c>
      <c r="B33" s="5" t="s">
        <v>25</v>
      </c>
      <c r="C33" s="6"/>
      <c r="D33" s="6"/>
      <c r="E33" s="6"/>
      <c r="F33" s="6"/>
      <c r="G33" s="13" t="e">
        <f t="shared" si="0"/>
        <v>#DIV/0!</v>
      </c>
      <c r="H33" s="13" t="e">
        <f t="shared" si="1"/>
        <v>#DIV/0!</v>
      </c>
      <c r="I33" s="13" t="e">
        <f t="shared" si="2"/>
        <v>#DIV/0!</v>
      </c>
      <c r="J33" s="7">
        <f t="shared" si="3"/>
        <v>0</v>
      </c>
    </row>
    <row r="34" spans="1:10" ht="76.5" hidden="1">
      <c r="A34" s="4">
        <v>21010000</v>
      </c>
      <c r="B34" s="5" t="s">
        <v>26</v>
      </c>
      <c r="C34" s="6"/>
      <c r="D34" s="6"/>
      <c r="E34" s="6"/>
      <c r="F34" s="6"/>
      <c r="G34" s="13" t="e">
        <f t="shared" si="0"/>
        <v>#DIV/0!</v>
      </c>
      <c r="H34" s="13" t="e">
        <f t="shared" si="1"/>
        <v>#DIV/0!</v>
      </c>
      <c r="I34" s="13" t="e">
        <f t="shared" si="2"/>
        <v>#DIV/0!</v>
      </c>
      <c r="J34" s="7">
        <f t="shared" si="3"/>
        <v>0</v>
      </c>
    </row>
    <row r="35" spans="1:10" ht="63.75">
      <c r="A35" s="8">
        <v>21010300</v>
      </c>
      <c r="B35" s="9" t="s">
        <v>27</v>
      </c>
      <c r="C35" s="10">
        <v>1000</v>
      </c>
      <c r="D35" s="10">
        <v>5800</v>
      </c>
      <c r="E35" s="10">
        <v>0</v>
      </c>
      <c r="F35" s="10">
        <v>6990</v>
      </c>
      <c r="G35" s="13">
        <f t="shared" si="0"/>
        <v>6.99</v>
      </c>
      <c r="H35" s="13">
        <f t="shared" si="1"/>
        <v>1.2051724137931035</v>
      </c>
      <c r="I35" s="13" t="e">
        <f t="shared" si="2"/>
        <v>#DIV/0!</v>
      </c>
      <c r="J35" s="7">
        <f t="shared" si="3"/>
        <v>6990</v>
      </c>
    </row>
    <row r="36" spans="1:10" ht="12.75" hidden="1">
      <c r="A36" s="4">
        <v>21080000</v>
      </c>
      <c r="B36" s="5" t="s">
        <v>28</v>
      </c>
      <c r="C36" s="6"/>
      <c r="D36" s="6"/>
      <c r="E36" s="6"/>
      <c r="F36" s="6"/>
      <c r="G36" s="13" t="e">
        <f t="shared" si="0"/>
        <v>#DIV/0!</v>
      </c>
      <c r="H36" s="13" t="e">
        <f t="shared" si="1"/>
        <v>#DIV/0!</v>
      </c>
      <c r="I36" s="13" t="e">
        <f t="shared" si="2"/>
        <v>#DIV/0!</v>
      </c>
      <c r="J36" s="7">
        <f t="shared" si="3"/>
        <v>0</v>
      </c>
    </row>
    <row r="37" spans="1:10" ht="12.75" hidden="1">
      <c r="A37" s="8">
        <v>21081100</v>
      </c>
      <c r="B37" s="9" t="s">
        <v>29</v>
      </c>
      <c r="C37" s="10"/>
      <c r="D37" s="10"/>
      <c r="E37" s="10"/>
      <c r="F37" s="10"/>
      <c r="G37" s="13" t="e">
        <f t="shared" si="0"/>
        <v>#DIV/0!</v>
      </c>
      <c r="H37" s="13" t="e">
        <f t="shared" si="1"/>
        <v>#DIV/0!</v>
      </c>
      <c r="I37" s="13" t="e">
        <f t="shared" si="2"/>
        <v>#DIV/0!</v>
      </c>
      <c r="J37" s="7">
        <f t="shared" si="3"/>
        <v>0</v>
      </c>
    </row>
    <row r="38" spans="1:10" ht="12.75" hidden="1">
      <c r="A38" s="8">
        <v>21081300</v>
      </c>
      <c r="B38" s="9"/>
      <c r="C38" s="10"/>
      <c r="D38" s="10"/>
      <c r="E38" s="10"/>
      <c r="F38" s="10"/>
      <c r="G38" s="13"/>
      <c r="H38" s="13"/>
      <c r="I38" s="13"/>
      <c r="J38" s="7"/>
    </row>
    <row r="39" spans="1:10" ht="12.75" hidden="1">
      <c r="A39" s="8">
        <v>21080500</v>
      </c>
      <c r="B39" s="9" t="s">
        <v>28</v>
      </c>
      <c r="C39" s="10"/>
      <c r="D39" s="10"/>
      <c r="E39" s="10"/>
      <c r="F39" s="10">
        <v>0</v>
      </c>
      <c r="G39" s="13"/>
      <c r="H39" s="13"/>
      <c r="I39" s="13"/>
      <c r="J39" s="7"/>
    </row>
    <row r="40" spans="1:10" ht="12.75" hidden="1">
      <c r="A40" s="8">
        <v>21081100</v>
      </c>
      <c r="B40" s="9" t="s">
        <v>29</v>
      </c>
      <c r="C40" s="10"/>
      <c r="D40" s="10"/>
      <c r="E40" s="10"/>
      <c r="F40" s="10">
        <v>0</v>
      </c>
      <c r="G40" s="13"/>
      <c r="H40" s="13"/>
      <c r="I40" s="13"/>
      <c r="J40" s="7"/>
    </row>
    <row r="41" spans="1:10" ht="38.25">
      <c r="A41" s="47">
        <v>22010300</v>
      </c>
      <c r="B41" s="48" t="s">
        <v>140</v>
      </c>
      <c r="C41" s="49"/>
      <c r="D41" s="49">
        <v>6400</v>
      </c>
      <c r="E41" s="49">
        <v>1000</v>
      </c>
      <c r="F41" s="49">
        <v>17392.54</v>
      </c>
      <c r="G41" s="50"/>
      <c r="H41" s="50">
        <f t="shared" si="1"/>
        <v>2.717584375</v>
      </c>
      <c r="I41" s="13">
        <f t="shared" si="2"/>
        <v>17.39254</v>
      </c>
      <c r="J41" s="7">
        <f t="shared" si="3"/>
        <v>16392.54</v>
      </c>
    </row>
    <row r="42" spans="1:10" ht="25.5">
      <c r="A42" s="47">
        <v>22012600</v>
      </c>
      <c r="B42" s="48" t="s">
        <v>164</v>
      </c>
      <c r="C42" s="49"/>
      <c r="D42" s="49">
        <v>39900</v>
      </c>
      <c r="E42" s="49"/>
      <c r="F42" s="49">
        <v>88008</v>
      </c>
      <c r="G42" s="50"/>
      <c r="H42" s="50">
        <f t="shared" si="1"/>
        <v>2.2057142857142855</v>
      </c>
      <c r="I42" s="13"/>
      <c r="J42" s="7"/>
    </row>
    <row r="43" spans="1:10" ht="38.25">
      <c r="A43" s="47">
        <v>22012900</v>
      </c>
      <c r="B43" s="48" t="s">
        <v>165</v>
      </c>
      <c r="C43" s="49"/>
      <c r="D43" s="49"/>
      <c r="E43" s="49"/>
      <c r="F43" s="49">
        <v>4140</v>
      </c>
      <c r="G43" s="50"/>
      <c r="H43" s="50"/>
      <c r="I43" s="13"/>
      <c r="J43" s="7"/>
    </row>
    <row r="44" spans="1:10" ht="38.25" hidden="1">
      <c r="A44" s="47">
        <v>22080000</v>
      </c>
      <c r="B44" s="51" t="s">
        <v>145</v>
      </c>
      <c r="C44" s="49">
        <v>16000</v>
      </c>
      <c r="D44" s="49">
        <v>16000</v>
      </c>
      <c r="E44" s="49">
        <v>4000</v>
      </c>
      <c r="F44" s="49">
        <v>8721.85</v>
      </c>
      <c r="G44" s="50">
        <f t="shared" si="0"/>
        <v>0.545115625</v>
      </c>
      <c r="H44" s="50">
        <f t="shared" si="1"/>
        <v>0.545115625</v>
      </c>
      <c r="I44" s="13">
        <f t="shared" si="2"/>
        <v>2.1804625</v>
      </c>
      <c r="J44" s="7">
        <f t="shared" si="3"/>
        <v>4721.85</v>
      </c>
    </row>
    <row r="45" spans="1:10" ht="12.75">
      <c r="A45" s="47">
        <v>21081100</v>
      </c>
      <c r="B45" s="51" t="s">
        <v>29</v>
      </c>
      <c r="C45" s="49"/>
      <c r="D45" s="49"/>
      <c r="E45" s="49"/>
      <c r="F45" s="49">
        <v>546.98</v>
      </c>
      <c r="G45" s="50"/>
      <c r="H45" s="50"/>
      <c r="I45" s="13"/>
      <c r="J45" s="7"/>
    </row>
    <row r="46" spans="1:10" ht="25.5">
      <c r="A46" s="47">
        <v>22080400</v>
      </c>
      <c r="B46" s="48" t="s">
        <v>30</v>
      </c>
      <c r="C46" s="49">
        <v>16000</v>
      </c>
      <c r="D46" s="49">
        <v>22000</v>
      </c>
      <c r="E46" s="49">
        <v>4000</v>
      </c>
      <c r="F46" s="49">
        <v>30587.34</v>
      </c>
      <c r="G46" s="50">
        <f t="shared" si="0"/>
        <v>1.91170875</v>
      </c>
      <c r="H46" s="50">
        <f t="shared" si="1"/>
        <v>1.3903336363636363</v>
      </c>
      <c r="I46" s="13">
        <f t="shared" si="2"/>
        <v>7.646835</v>
      </c>
      <c r="J46" s="7">
        <f t="shared" si="3"/>
        <v>26587.34</v>
      </c>
    </row>
    <row r="47" spans="1:10" ht="12.75">
      <c r="A47" s="4">
        <v>24000000</v>
      </c>
      <c r="B47" s="5" t="s">
        <v>31</v>
      </c>
      <c r="C47" s="6">
        <v>20000</v>
      </c>
      <c r="D47" s="6">
        <v>2600</v>
      </c>
      <c r="E47" s="6">
        <v>0</v>
      </c>
      <c r="F47" s="6">
        <v>2604.24</v>
      </c>
      <c r="G47" s="50">
        <f t="shared" si="0"/>
        <v>0.130212</v>
      </c>
      <c r="H47" s="13">
        <f t="shared" si="1"/>
        <v>1.001630769230769</v>
      </c>
      <c r="I47" s="13" t="e">
        <f t="shared" si="2"/>
        <v>#DIV/0!</v>
      </c>
      <c r="J47" s="7">
        <f t="shared" si="3"/>
        <v>2604.24</v>
      </c>
    </row>
    <row r="48" spans="1:10" ht="12.75">
      <c r="A48" s="8">
        <v>24060300</v>
      </c>
      <c r="B48" s="9" t="s">
        <v>28</v>
      </c>
      <c r="C48" s="10">
        <v>20000</v>
      </c>
      <c r="D48" s="10">
        <v>2600</v>
      </c>
      <c r="E48" s="10"/>
      <c r="F48" s="10">
        <v>2604.24</v>
      </c>
      <c r="G48" s="50">
        <f t="shared" si="0"/>
        <v>0.130212</v>
      </c>
      <c r="H48" s="13">
        <f t="shared" si="1"/>
        <v>1.001630769230769</v>
      </c>
      <c r="I48" s="13" t="e">
        <f t="shared" si="2"/>
        <v>#DIV/0!</v>
      </c>
      <c r="J48" s="7">
        <f t="shared" si="3"/>
        <v>2604.24</v>
      </c>
    </row>
    <row r="49" spans="1:10" s="39" customFormat="1" ht="12.75">
      <c r="A49" s="11" t="s">
        <v>36</v>
      </c>
      <c r="B49" s="12"/>
      <c r="C49" s="7">
        <f>C12+C32</f>
        <v>9464000</v>
      </c>
      <c r="D49" s="7">
        <f>D12+D32</f>
        <v>13553818</v>
      </c>
      <c r="E49" s="7">
        <f>E12+E32</f>
        <v>1776814</v>
      </c>
      <c r="F49" s="7">
        <f>F12+F32</f>
        <v>15357160.11</v>
      </c>
      <c r="G49" s="15">
        <f t="shared" si="0"/>
        <v>1.6226923193153</v>
      </c>
      <c r="H49" s="15">
        <f t="shared" si="1"/>
        <v>1.1330504887995396</v>
      </c>
      <c r="I49" s="15">
        <f t="shared" si="2"/>
        <v>8.64308819606329</v>
      </c>
      <c r="J49" s="7">
        <f t="shared" si="3"/>
        <v>13580346.11</v>
      </c>
    </row>
    <row r="50" spans="1:10" s="26" customFormat="1" ht="12.75">
      <c r="A50" s="31">
        <v>40000000</v>
      </c>
      <c r="B50" s="23" t="s">
        <v>37</v>
      </c>
      <c r="C50" s="25">
        <f>C52+C58</f>
        <v>83320836</v>
      </c>
      <c r="D50" s="25">
        <f>D52+D58</f>
        <v>94057235.66</v>
      </c>
      <c r="E50" s="25">
        <f>E52+E58</f>
        <v>18823610</v>
      </c>
      <c r="F50" s="25">
        <f>F52+F58</f>
        <v>93905869.37</v>
      </c>
      <c r="G50" s="24">
        <f t="shared" si="0"/>
        <v>1.1270394522925815</v>
      </c>
      <c r="H50" s="24">
        <f t="shared" si="1"/>
        <v>0.9983907002057008</v>
      </c>
      <c r="I50" s="24">
        <f t="shared" si="2"/>
        <v>4.988727952289705</v>
      </c>
      <c r="J50" s="7">
        <f t="shared" si="3"/>
        <v>75082259.37</v>
      </c>
    </row>
    <row r="51" spans="1:10" s="26" customFormat="1" ht="12.75" hidden="1">
      <c r="A51" s="31">
        <v>41000000</v>
      </c>
      <c r="B51" s="23" t="s">
        <v>38</v>
      </c>
      <c r="C51" s="25"/>
      <c r="D51" s="25"/>
      <c r="E51" s="25"/>
      <c r="F51" s="25"/>
      <c r="G51" s="24" t="e">
        <f t="shared" si="0"/>
        <v>#DIV/0!</v>
      </c>
      <c r="H51" s="24" t="e">
        <f t="shared" si="1"/>
        <v>#DIV/0!</v>
      </c>
      <c r="I51" s="24" t="e">
        <f t="shared" si="2"/>
        <v>#DIV/0!</v>
      </c>
      <c r="J51" s="7">
        <f t="shared" si="3"/>
        <v>0</v>
      </c>
    </row>
    <row r="52" spans="1:10" s="26" customFormat="1" ht="12.75">
      <c r="A52" s="31">
        <v>41020000</v>
      </c>
      <c r="B52" s="23" t="s">
        <v>39</v>
      </c>
      <c r="C52" s="25">
        <f>C53+C54</f>
        <v>6471400</v>
      </c>
      <c r="D52" s="25">
        <f>D53+D54+D55+D56+D57</f>
        <v>6188600</v>
      </c>
      <c r="E52" s="25">
        <f>E53+E54+E55+E56+E57</f>
        <v>1378800</v>
      </c>
      <c r="F52" s="25">
        <f>F53+F54+F55+F56+F57</f>
        <v>6188600</v>
      </c>
      <c r="G52" s="24">
        <f t="shared" si="0"/>
        <v>0.9563000278146924</v>
      </c>
      <c r="H52" s="24">
        <f t="shared" si="1"/>
        <v>1</v>
      </c>
      <c r="I52" s="24">
        <f t="shared" si="2"/>
        <v>4.488395706411373</v>
      </c>
      <c r="J52" s="7">
        <f t="shared" si="3"/>
        <v>4809800</v>
      </c>
    </row>
    <row r="53" spans="1:10" s="26" customFormat="1" ht="25.5">
      <c r="A53" s="28">
        <v>41020100</v>
      </c>
      <c r="B53" s="27" t="s">
        <v>40</v>
      </c>
      <c r="C53" s="30">
        <v>6471400</v>
      </c>
      <c r="D53" s="30">
        <v>5515300</v>
      </c>
      <c r="E53" s="30">
        <v>1378800</v>
      </c>
      <c r="F53" s="30">
        <v>5515300</v>
      </c>
      <c r="G53" s="24">
        <f t="shared" si="0"/>
        <v>0.8522576258614828</v>
      </c>
      <c r="H53" s="24">
        <f t="shared" si="1"/>
        <v>1</v>
      </c>
      <c r="I53" s="24">
        <f t="shared" si="2"/>
        <v>4.000072526834929</v>
      </c>
      <c r="J53" s="7">
        <f t="shared" si="3"/>
        <v>4136500</v>
      </c>
    </row>
    <row r="54" spans="1:10" s="26" customFormat="1" ht="38.25">
      <c r="A54" s="28">
        <v>41020600</v>
      </c>
      <c r="B54" s="27" t="s">
        <v>41</v>
      </c>
      <c r="C54" s="30"/>
      <c r="D54" s="30">
        <v>673300</v>
      </c>
      <c r="E54" s="30"/>
      <c r="F54" s="30">
        <v>673300</v>
      </c>
      <c r="G54" s="24"/>
      <c r="H54" s="24">
        <f t="shared" si="1"/>
        <v>1</v>
      </c>
      <c r="I54" s="24" t="e">
        <f t="shared" si="2"/>
        <v>#DIV/0!</v>
      </c>
      <c r="J54" s="7">
        <f t="shared" si="3"/>
        <v>673300</v>
      </c>
    </row>
    <row r="55" spans="1:10" s="26" customFormat="1" ht="51" hidden="1">
      <c r="A55" s="28">
        <v>41021200</v>
      </c>
      <c r="B55" s="27" t="s">
        <v>146</v>
      </c>
      <c r="C55" s="30"/>
      <c r="D55" s="30"/>
      <c r="E55" s="30"/>
      <c r="F55" s="30"/>
      <c r="G55" s="24"/>
      <c r="H55" s="24" t="e">
        <f t="shared" si="1"/>
        <v>#DIV/0!</v>
      </c>
      <c r="I55" s="24" t="e">
        <f t="shared" si="2"/>
        <v>#DIV/0!</v>
      </c>
      <c r="J55" s="7">
        <f t="shared" si="3"/>
        <v>0</v>
      </c>
    </row>
    <row r="56" spans="1:10" s="26" customFormat="1" ht="51" hidden="1">
      <c r="A56" s="28">
        <v>41021300</v>
      </c>
      <c r="B56" s="27" t="s">
        <v>147</v>
      </c>
      <c r="C56" s="30"/>
      <c r="D56" s="30"/>
      <c r="E56" s="30"/>
      <c r="F56" s="30"/>
      <c r="G56" s="24"/>
      <c r="H56" s="24" t="e">
        <f t="shared" si="1"/>
        <v>#DIV/0!</v>
      </c>
      <c r="I56" s="24" t="e">
        <f t="shared" si="2"/>
        <v>#DIV/0!</v>
      </c>
      <c r="J56" s="7">
        <f t="shared" si="3"/>
        <v>0</v>
      </c>
    </row>
    <row r="57" spans="1:10" s="26" customFormat="1" ht="12.75" hidden="1">
      <c r="A57" s="28">
        <v>41021800</v>
      </c>
      <c r="B57" s="27"/>
      <c r="C57" s="30"/>
      <c r="D57" s="30"/>
      <c r="E57" s="30"/>
      <c r="F57" s="30"/>
      <c r="G57" s="24" t="e">
        <f t="shared" si="0"/>
        <v>#DIV/0!</v>
      </c>
      <c r="H57" s="24" t="e">
        <f t="shared" si="1"/>
        <v>#DIV/0!</v>
      </c>
      <c r="I57" s="24" t="e">
        <f t="shared" si="2"/>
        <v>#DIV/0!</v>
      </c>
      <c r="J57" s="7">
        <f t="shared" si="3"/>
        <v>0</v>
      </c>
    </row>
    <row r="58" spans="1:10" s="26" customFormat="1" ht="12.75">
      <c r="A58" s="31">
        <v>41030000</v>
      </c>
      <c r="B58" s="23" t="s">
        <v>42</v>
      </c>
      <c r="C58" s="25">
        <f>SUM(C59:C70)</f>
        <v>76849436</v>
      </c>
      <c r="D58" s="25">
        <f>SUM(D59:D71)</f>
        <v>87868635.66</v>
      </c>
      <c r="E58" s="25">
        <f>SUM(E59:E70)</f>
        <v>17444810</v>
      </c>
      <c r="F58" s="25">
        <f>SUM(F59:F71)</f>
        <v>87717269.37</v>
      </c>
      <c r="G58" s="24">
        <f t="shared" si="0"/>
        <v>1.1414172170372208</v>
      </c>
      <c r="H58" s="24">
        <f t="shared" si="1"/>
        <v>0.9982773570015848</v>
      </c>
      <c r="I58" s="24">
        <f t="shared" si="2"/>
        <v>5.028273129372002</v>
      </c>
      <c r="J58" s="7">
        <f t="shared" si="3"/>
        <v>70272459.37</v>
      </c>
    </row>
    <row r="59" spans="1:10" s="26" customFormat="1" ht="51" hidden="1">
      <c r="A59" s="28">
        <v>41030300</v>
      </c>
      <c r="B59" s="27" t="s">
        <v>43</v>
      </c>
      <c r="C59" s="30"/>
      <c r="D59" s="30"/>
      <c r="E59" s="30"/>
      <c r="F59" s="30"/>
      <c r="G59" s="24" t="e">
        <f t="shared" si="0"/>
        <v>#DIV/0!</v>
      </c>
      <c r="H59" s="24" t="e">
        <f t="shared" si="1"/>
        <v>#DIV/0!</v>
      </c>
      <c r="I59" s="24" t="e">
        <f t="shared" si="2"/>
        <v>#DIV/0!</v>
      </c>
      <c r="J59" s="7">
        <f t="shared" si="3"/>
        <v>0</v>
      </c>
    </row>
    <row r="60" spans="1:10" s="26" customFormat="1" ht="63.75">
      <c r="A60" s="28">
        <v>41030600</v>
      </c>
      <c r="B60" s="27" t="s">
        <v>44</v>
      </c>
      <c r="C60" s="30">
        <v>28877200</v>
      </c>
      <c r="D60" s="30">
        <v>31247002</v>
      </c>
      <c r="E60" s="30">
        <v>7394015</v>
      </c>
      <c r="F60" s="30">
        <v>31247000.01</v>
      </c>
      <c r="G60" s="24">
        <f t="shared" si="0"/>
        <v>1.082064743465433</v>
      </c>
      <c r="H60" s="24">
        <f t="shared" si="1"/>
        <v>0.9999999363138903</v>
      </c>
      <c r="I60" s="24">
        <f t="shared" si="2"/>
        <v>4.225985477443581</v>
      </c>
      <c r="J60" s="7">
        <f t="shared" si="3"/>
        <v>23852985.01</v>
      </c>
    </row>
    <row r="61" spans="1:10" s="26" customFormat="1" ht="89.25">
      <c r="A61" s="28">
        <v>41030800</v>
      </c>
      <c r="B61" s="27" t="s">
        <v>45</v>
      </c>
      <c r="C61" s="30">
        <v>1090269</v>
      </c>
      <c r="D61" s="30">
        <v>2465471</v>
      </c>
      <c r="E61" s="30">
        <v>536478</v>
      </c>
      <c r="F61" s="30">
        <v>2465471</v>
      </c>
      <c r="G61" s="24">
        <f t="shared" si="0"/>
        <v>2.2613419257082428</v>
      </c>
      <c r="H61" s="24">
        <f t="shared" si="1"/>
        <v>1</v>
      </c>
      <c r="I61" s="24">
        <f t="shared" si="2"/>
        <v>4.595660959070083</v>
      </c>
      <c r="J61" s="7">
        <f t="shared" si="3"/>
        <v>1928993</v>
      </c>
    </row>
    <row r="62" spans="1:10" s="26" customFormat="1" ht="89.25">
      <c r="A62" s="28">
        <v>41030900</v>
      </c>
      <c r="B62" s="27" t="s">
        <v>46</v>
      </c>
      <c r="C62" s="30">
        <v>90770</v>
      </c>
      <c r="D62" s="30">
        <v>0</v>
      </c>
      <c r="E62" s="30"/>
      <c r="F62" s="30"/>
      <c r="G62" s="24">
        <f t="shared" si="0"/>
        <v>0</v>
      </c>
      <c r="H62" s="24"/>
      <c r="I62" s="24" t="e">
        <f t="shared" si="2"/>
        <v>#DIV/0!</v>
      </c>
      <c r="J62" s="7">
        <f t="shared" si="3"/>
        <v>0</v>
      </c>
    </row>
    <row r="63" spans="1:10" s="26" customFormat="1" ht="63.75">
      <c r="A63" s="28">
        <v>41031000</v>
      </c>
      <c r="B63" s="27" t="s">
        <v>47</v>
      </c>
      <c r="C63" s="30">
        <v>5046010</v>
      </c>
      <c r="D63" s="30">
        <v>9423262</v>
      </c>
      <c r="E63" s="30">
        <v>384455</v>
      </c>
      <c r="F63" s="30">
        <v>9423260.39</v>
      </c>
      <c r="G63" s="24">
        <f t="shared" si="0"/>
        <v>1.867467640769638</v>
      </c>
      <c r="H63" s="24">
        <f t="shared" si="1"/>
        <v>0.9999998291462129</v>
      </c>
      <c r="I63" s="24">
        <f t="shared" si="2"/>
        <v>24.5106979750556</v>
      </c>
      <c r="J63" s="7">
        <f t="shared" si="3"/>
        <v>9038805.39</v>
      </c>
    </row>
    <row r="64" spans="1:10" s="26" customFormat="1" ht="42" customHeight="1" hidden="1">
      <c r="A64" s="28">
        <v>41034200</v>
      </c>
      <c r="B64" s="32" t="s">
        <v>141</v>
      </c>
      <c r="C64" s="30"/>
      <c r="D64" s="30"/>
      <c r="E64" s="30"/>
      <c r="F64" s="30"/>
      <c r="G64" s="24" t="e">
        <f t="shared" si="0"/>
        <v>#DIV/0!</v>
      </c>
      <c r="H64" s="24" t="e">
        <f t="shared" si="1"/>
        <v>#DIV/0!</v>
      </c>
      <c r="I64" s="24" t="e">
        <f t="shared" si="2"/>
        <v>#DIV/0!</v>
      </c>
      <c r="J64" s="7">
        <f t="shared" si="3"/>
        <v>0</v>
      </c>
    </row>
    <row r="65" spans="1:10" s="26" customFormat="1" ht="48" customHeight="1">
      <c r="A65" s="28">
        <v>41033900</v>
      </c>
      <c r="B65" s="33" t="s">
        <v>155</v>
      </c>
      <c r="C65" s="30">
        <v>26767000</v>
      </c>
      <c r="D65" s="30">
        <v>25847200</v>
      </c>
      <c r="E65" s="30">
        <v>5548700</v>
      </c>
      <c r="F65" s="30">
        <v>25847200</v>
      </c>
      <c r="G65" s="24">
        <f t="shared" si="0"/>
        <v>0.9656367915717115</v>
      </c>
      <c r="H65" s="24">
        <f t="shared" si="1"/>
        <v>1</v>
      </c>
      <c r="I65" s="24"/>
      <c r="J65" s="7"/>
    </row>
    <row r="66" spans="1:10" s="26" customFormat="1" ht="48" customHeight="1">
      <c r="A66" s="28">
        <v>41034200</v>
      </c>
      <c r="B66" s="33" t="s">
        <v>156</v>
      </c>
      <c r="C66" s="30">
        <v>14171800</v>
      </c>
      <c r="D66" s="30">
        <v>13509200</v>
      </c>
      <c r="E66" s="30">
        <v>3162300</v>
      </c>
      <c r="F66" s="30">
        <v>13509200</v>
      </c>
      <c r="G66" s="24">
        <f t="shared" si="0"/>
        <v>0.9532451770417307</v>
      </c>
      <c r="H66" s="24">
        <f t="shared" si="1"/>
        <v>1</v>
      </c>
      <c r="I66" s="24">
        <f t="shared" si="2"/>
        <v>4.271953957562533</v>
      </c>
      <c r="J66" s="7">
        <f t="shared" si="3"/>
        <v>10346900</v>
      </c>
    </row>
    <row r="67" spans="1:10" s="26" customFormat="1" ht="48" customHeight="1">
      <c r="A67" s="28">
        <v>41034500</v>
      </c>
      <c r="B67" s="33" t="s">
        <v>166</v>
      </c>
      <c r="C67" s="30"/>
      <c r="D67" s="30">
        <v>2439000</v>
      </c>
      <c r="E67" s="30"/>
      <c r="F67" s="30">
        <v>2439000</v>
      </c>
      <c r="G67" s="24"/>
      <c r="H67" s="24">
        <f t="shared" si="1"/>
        <v>1</v>
      </c>
      <c r="I67" s="24"/>
      <c r="J67" s="7"/>
    </row>
    <row r="68" spans="1:10" s="26" customFormat="1" ht="12.75">
      <c r="A68" s="28">
        <v>41035000</v>
      </c>
      <c r="B68" s="27" t="s">
        <v>48</v>
      </c>
      <c r="C68" s="30">
        <v>618439</v>
      </c>
      <c r="D68" s="30">
        <v>1853500.66</v>
      </c>
      <c r="E68" s="30">
        <v>362962</v>
      </c>
      <c r="F68" s="30">
        <v>1752468.87</v>
      </c>
      <c r="G68" s="24">
        <f t="shared" si="0"/>
        <v>2.8336972118511286</v>
      </c>
      <c r="H68" s="24">
        <f t="shared" si="1"/>
        <v>0.9454913655115721</v>
      </c>
      <c r="I68" s="24">
        <f t="shared" si="2"/>
        <v>4.828243369829349</v>
      </c>
      <c r="J68" s="7">
        <f t="shared" si="3"/>
        <v>1389506.87</v>
      </c>
    </row>
    <row r="69" spans="1:10" s="26" customFormat="1" ht="38.25" customHeight="1" hidden="1">
      <c r="A69" s="28">
        <v>41035200</v>
      </c>
      <c r="B69" s="32" t="s">
        <v>148</v>
      </c>
      <c r="C69" s="30"/>
      <c r="D69" s="30"/>
      <c r="E69" s="30"/>
      <c r="F69" s="30"/>
      <c r="G69" s="24" t="e">
        <f t="shared" si="0"/>
        <v>#DIV/0!</v>
      </c>
      <c r="H69" s="24" t="e">
        <f t="shared" si="1"/>
        <v>#DIV/0!</v>
      </c>
      <c r="I69" s="24" t="e">
        <f t="shared" si="2"/>
        <v>#DIV/0!</v>
      </c>
      <c r="J69" s="7">
        <f t="shared" si="3"/>
        <v>0</v>
      </c>
    </row>
    <row r="70" spans="1:10" s="26" customFormat="1" ht="76.5">
      <c r="A70" s="28">
        <v>41035800</v>
      </c>
      <c r="B70" s="27" t="s">
        <v>49</v>
      </c>
      <c r="C70" s="30">
        <v>187948</v>
      </c>
      <c r="D70" s="30">
        <v>245000</v>
      </c>
      <c r="E70" s="30">
        <v>55900</v>
      </c>
      <c r="F70" s="30">
        <v>194669.1</v>
      </c>
      <c r="G70" s="24">
        <f t="shared" si="0"/>
        <v>1.03576042309575</v>
      </c>
      <c r="H70" s="24">
        <f t="shared" si="1"/>
        <v>0.7945677551020408</v>
      </c>
      <c r="I70" s="24">
        <f t="shared" si="2"/>
        <v>3.4824525939177104</v>
      </c>
      <c r="J70" s="7">
        <f t="shared" si="3"/>
        <v>138769.1</v>
      </c>
    </row>
    <row r="71" spans="1:10" s="26" customFormat="1" ht="38.25">
      <c r="A71" s="28">
        <v>41036100</v>
      </c>
      <c r="B71" s="27" t="s">
        <v>167</v>
      </c>
      <c r="C71" s="30"/>
      <c r="D71" s="30">
        <v>839000</v>
      </c>
      <c r="E71" s="30"/>
      <c r="F71" s="30">
        <v>839000</v>
      </c>
      <c r="G71" s="24" t="e">
        <f t="shared" si="0"/>
        <v>#DIV/0!</v>
      </c>
      <c r="H71" s="24">
        <f t="shared" si="1"/>
        <v>1</v>
      </c>
      <c r="I71" s="24"/>
      <c r="J71" s="7"/>
    </row>
    <row r="72" spans="1:10" s="39" customFormat="1" ht="12.75">
      <c r="A72" s="11" t="s">
        <v>51</v>
      </c>
      <c r="B72" s="12"/>
      <c r="C72" s="7">
        <f>C49+C50</f>
        <v>92784836</v>
      </c>
      <c r="D72" s="7">
        <f>D49+D50</f>
        <v>107611053.66</v>
      </c>
      <c r="E72" s="7">
        <f>E49+E50</f>
        <v>20600424</v>
      </c>
      <c r="F72" s="7">
        <f>F49+F50</f>
        <v>109263029.48</v>
      </c>
      <c r="G72" s="15">
        <f t="shared" si="0"/>
        <v>1.1775957601520146</v>
      </c>
      <c r="H72" s="15">
        <f t="shared" si="1"/>
        <v>1.0153513580976492</v>
      </c>
      <c r="I72" s="15">
        <f t="shared" si="2"/>
        <v>5.303921389190824</v>
      </c>
      <c r="J72" s="7">
        <f t="shared" si="3"/>
        <v>88662605.48</v>
      </c>
    </row>
    <row r="73" spans="1:10" s="26" customFormat="1" ht="14.25">
      <c r="A73" s="62" t="s">
        <v>59</v>
      </c>
      <c r="B73" s="63"/>
      <c r="C73" s="30"/>
      <c r="D73" s="30"/>
      <c r="E73" s="30"/>
      <c r="F73" s="30"/>
      <c r="G73" s="24"/>
      <c r="H73" s="24"/>
      <c r="I73" s="24" t="e">
        <f t="shared" si="2"/>
        <v>#DIV/0!</v>
      </c>
      <c r="J73" s="7">
        <f t="shared" si="3"/>
        <v>0</v>
      </c>
    </row>
    <row r="74" spans="1:10" s="26" customFormat="1" ht="14.25" customHeight="1">
      <c r="A74" s="34"/>
      <c r="B74" s="34"/>
      <c r="C74" s="34"/>
      <c r="D74" s="34"/>
      <c r="E74" s="34"/>
      <c r="F74" s="35"/>
      <c r="G74" s="24"/>
      <c r="H74" s="24"/>
      <c r="I74" s="24" t="e">
        <f t="shared" si="2"/>
        <v>#DIV/0!</v>
      </c>
      <c r="J74" s="7">
        <f t="shared" si="3"/>
        <v>0</v>
      </c>
    </row>
    <row r="75" spans="1:10" s="26" customFormat="1" ht="12.75" customHeight="1">
      <c r="A75" s="23">
        <v>10000</v>
      </c>
      <c r="B75" s="23" t="s">
        <v>60</v>
      </c>
      <c r="C75" s="19">
        <v>800000</v>
      </c>
      <c r="D75" s="46">
        <v>940860</v>
      </c>
      <c r="E75" s="19">
        <v>678960</v>
      </c>
      <c r="F75" s="46">
        <v>940825.01</v>
      </c>
      <c r="G75" s="24">
        <f t="shared" si="0"/>
        <v>1.1760312625</v>
      </c>
      <c r="H75" s="24">
        <f t="shared" si="1"/>
        <v>0.999962810620071</v>
      </c>
      <c r="I75" s="24">
        <f t="shared" si="2"/>
        <v>1.385685474843879</v>
      </c>
      <c r="J75" s="7">
        <f t="shared" si="3"/>
        <v>261865.01</v>
      </c>
    </row>
    <row r="76" spans="1:10" s="26" customFormat="1" ht="12.75" hidden="1">
      <c r="A76" s="27">
        <v>10116</v>
      </c>
      <c r="B76" s="27" t="s">
        <v>61</v>
      </c>
      <c r="C76" s="21">
        <v>504117</v>
      </c>
      <c r="D76" s="19">
        <v>504117</v>
      </c>
      <c r="E76" s="19">
        <v>112890</v>
      </c>
      <c r="F76" s="20">
        <v>109418.4</v>
      </c>
      <c r="G76" s="24">
        <f t="shared" si="0"/>
        <v>0.2170496134825844</v>
      </c>
      <c r="H76" s="24">
        <f t="shared" si="1"/>
        <v>0.2170496134825844</v>
      </c>
      <c r="I76" s="24">
        <f t="shared" si="2"/>
        <v>0.9692479404730268</v>
      </c>
      <c r="J76" s="7">
        <f t="shared" si="3"/>
        <v>-3471.600000000006</v>
      </c>
    </row>
    <row r="77" spans="1:10" s="26" customFormat="1" ht="12.75">
      <c r="A77" s="23">
        <v>70000</v>
      </c>
      <c r="B77" s="23" t="s">
        <v>62</v>
      </c>
      <c r="C77" s="19">
        <v>29024831</v>
      </c>
      <c r="D77" s="46">
        <v>29919383.4</v>
      </c>
      <c r="E77" s="19">
        <v>22473130.4</v>
      </c>
      <c r="F77" s="46">
        <v>29829904.459999997</v>
      </c>
      <c r="G77" s="24">
        <f t="shared" si="0"/>
        <v>1.0277374038801466</v>
      </c>
      <c r="H77" s="24">
        <f t="shared" si="1"/>
        <v>0.9970093320840294</v>
      </c>
      <c r="I77" s="24">
        <f t="shared" si="2"/>
        <v>1.3273586691776593</v>
      </c>
      <c r="J77" s="7">
        <f t="shared" si="3"/>
        <v>7356774.059999999</v>
      </c>
    </row>
    <row r="78" spans="1:10" s="26" customFormat="1" ht="38.25" hidden="1">
      <c r="A78" s="27">
        <v>70201</v>
      </c>
      <c r="B78" s="27" t="s">
        <v>63</v>
      </c>
      <c r="C78" s="21">
        <v>14665070</v>
      </c>
      <c r="D78" s="19">
        <v>14772070</v>
      </c>
      <c r="E78" s="19">
        <v>3321333</v>
      </c>
      <c r="F78" s="20">
        <v>3184802.94</v>
      </c>
      <c r="G78" s="24">
        <f t="shared" si="0"/>
        <v>0.21716929683936045</v>
      </c>
      <c r="H78" s="24">
        <f t="shared" si="1"/>
        <v>0.21559625292866877</v>
      </c>
      <c r="I78" s="24">
        <f t="shared" si="2"/>
        <v>0.9588929926628856</v>
      </c>
      <c r="J78" s="7">
        <f t="shared" si="3"/>
        <v>-136530.06000000006</v>
      </c>
    </row>
    <row r="79" spans="1:10" s="26" customFormat="1" ht="25.5" hidden="1">
      <c r="A79" s="27">
        <v>70303</v>
      </c>
      <c r="B79" s="27" t="s">
        <v>64</v>
      </c>
      <c r="C79" s="21">
        <v>61416</v>
      </c>
      <c r="D79" s="19">
        <v>39416</v>
      </c>
      <c r="E79" s="19">
        <v>13742</v>
      </c>
      <c r="F79" s="20">
        <v>13742</v>
      </c>
      <c r="G79" s="24">
        <f t="shared" si="0"/>
        <v>0.2237527680083366</v>
      </c>
      <c r="H79" s="24">
        <f t="shared" si="1"/>
        <v>0.3486401461335498</v>
      </c>
      <c r="I79" s="24">
        <f t="shared" si="2"/>
        <v>1</v>
      </c>
      <c r="J79" s="7">
        <f t="shared" si="3"/>
        <v>0</v>
      </c>
    </row>
    <row r="80" spans="1:10" s="26" customFormat="1" ht="12.75" hidden="1">
      <c r="A80" s="27">
        <v>70702</v>
      </c>
      <c r="B80" s="27" t="s">
        <v>65</v>
      </c>
      <c r="C80" s="21">
        <v>40000</v>
      </c>
      <c r="D80" s="19">
        <v>40000</v>
      </c>
      <c r="E80" s="19">
        <v>10342</v>
      </c>
      <c r="F80" s="20">
        <v>10197.1</v>
      </c>
      <c r="G80" s="24">
        <f t="shared" si="0"/>
        <v>0.25492750000000003</v>
      </c>
      <c r="H80" s="24">
        <f t="shared" si="1"/>
        <v>0.25492750000000003</v>
      </c>
      <c r="I80" s="24">
        <f t="shared" si="2"/>
        <v>0.9859891703732354</v>
      </c>
      <c r="J80" s="7">
        <f t="shared" si="3"/>
        <v>-144.89999999999964</v>
      </c>
    </row>
    <row r="81" spans="1:10" s="26" customFormat="1" ht="25.5" hidden="1">
      <c r="A81" s="27">
        <v>70802</v>
      </c>
      <c r="B81" s="27" t="s">
        <v>66</v>
      </c>
      <c r="C81" s="21">
        <v>297800</v>
      </c>
      <c r="D81" s="19">
        <v>306800</v>
      </c>
      <c r="E81" s="19">
        <v>79391</v>
      </c>
      <c r="F81" s="20">
        <v>70629.11</v>
      </c>
      <c r="G81" s="24">
        <f t="shared" si="0"/>
        <v>0.23716961047683008</v>
      </c>
      <c r="H81" s="24">
        <f t="shared" si="1"/>
        <v>0.23021222294654498</v>
      </c>
      <c r="I81" s="24">
        <f t="shared" si="2"/>
        <v>0.8896362308070185</v>
      </c>
      <c r="J81" s="7">
        <f t="shared" si="3"/>
        <v>-8761.89</v>
      </c>
    </row>
    <row r="82" spans="1:10" s="26" customFormat="1" ht="25.5" hidden="1">
      <c r="A82" s="27">
        <v>70804</v>
      </c>
      <c r="B82" s="27" t="s">
        <v>67</v>
      </c>
      <c r="C82" s="21">
        <v>353100</v>
      </c>
      <c r="D82" s="19">
        <v>362100</v>
      </c>
      <c r="E82" s="19">
        <v>89586</v>
      </c>
      <c r="F82" s="20">
        <v>84144.29</v>
      </c>
      <c r="G82" s="24">
        <f aca="true" t="shared" si="4" ref="G82:G152">F82/C82</f>
        <v>0.2383015859529878</v>
      </c>
      <c r="H82" s="24">
        <f t="shared" si="1"/>
        <v>0.23237859707263187</v>
      </c>
      <c r="I82" s="24">
        <f t="shared" si="2"/>
        <v>0.9392571383921594</v>
      </c>
      <c r="J82" s="7">
        <f t="shared" si="3"/>
        <v>-5441.710000000006</v>
      </c>
    </row>
    <row r="83" spans="1:10" s="26" customFormat="1" ht="25.5" hidden="1">
      <c r="A83" s="27">
        <v>70805</v>
      </c>
      <c r="B83" s="27" t="s">
        <v>68</v>
      </c>
      <c r="C83" s="21">
        <v>122600</v>
      </c>
      <c r="D83" s="19">
        <v>122600</v>
      </c>
      <c r="E83" s="19">
        <v>28335</v>
      </c>
      <c r="F83" s="20">
        <v>25984.17</v>
      </c>
      <c r="G83" s="24">
        <f t="shared" si="4"/>
        <v>0.21194265905383358</v>
      </c>
      <c r="H83" s="24">
        <f t="shared" si="1"/>
        <v>0.21194265905383358</v>
      </c>
      <c r="I83" s="24">
        <f t="shared" si="2"/>
        <v>0.9170344097406035</v>
      </c>
      <c r="J83" s="7">
        <f t="shared" si="3"/>
        <v>-2350.8300000000017</v>
      </c>
    </row>
    <row r="84" spans="1:10" s="26" customFormat="1" ht="12.75" hidden="1">
      <c r="A84" s="27">
        <v>70806</v>
      </c>
      <c r="B84" s="27" t="s">
        <v>69</v>
      </c>
      <c r="C84" s="21">
        <v>66700</v>
      </c>
      <c r="D84" s="19">
        <v>66700</v>
      </c>
      <c r="E84" s="19">
        <v>14830</v>
      </c>
      <c r="F84" s="20">
        <v>10846.78</v>
      </c>
      <c r="G84" s="24">
        <f t="shared" si="4"/>
        <v>0.16262038980509746</v>
      </c>
      <c r="H84" s="24">
        <f t="shared" si="1"/>
        <v>0.16262038980509746</v>
      </c>
      <c r="I84" s="24">
        <f t="shared" si="2"/>
        <v>0.7314079568442347</v>
      </c>
      <c r="J84" s="7">
        <f t="shared" si="3"/>
        <v>-3983.2199999999993</v>
      </c>
    </row>
    <row r="85" spans="1:10" s="26" customFormat="1" ht="38.25" hidden="1">
      <c r="A85" s="27">
        <v>70808</v>
      </c>
      <c r="B85" s="27" t="s">
        <v>70</v>
      </c>
      <c r="C85" s="21">
        <v>11130</v>
      </c>
      <c r="D85" s="19">
        <v>11130</v>
      </c>
      <c r="E85" s="19">
        <v>0</v>
      </c>
      <c r="F85" s="20">
        <v>0</v>
      </c>
      <c r="G85" s="24">
        <f t="shared" si="4"/>
        <v>0</v>
      </c>
      <c r="H85" s="24">
        <f t="shared" si="1"/>
        <v>0</v>
      </c>
      <c r="I85" s="24" t="e">
        <f t="shared" si="2"/>
        <v>#DIV/0!</v>
      </c>
      <c r="J85" s="7">
        <f t="shared" si="3"/>
        <v>0</v>
      </c>
    </row>
    <row r="86" spans="1:10" s="26" customFormat="1" ht="89.25" hidden="1">
      <c r="A86" s="27">
        <v>70809</v>
      </c>
      <c r="B86" s="27" t="s">
        <v>71</v>
      </c>
      <c r="C86" s="21">
        <v>0</v>
      </c>
      <c r="D86" s="19">
        <v>172297</v>
      </c>
      <c r="E86" s="19">
        <v>0</v>
      </c>
      <c r="F86" s="20">
        <v>0</v>
      </c>
      <c r="G86" s="24" t="e">
        <f t="shared" si="4"/>
        <v>#DIV/0!</v>
      </c>
      <c r="H86" s="24">
        <f t="shared" si="1"/>
        <v>0</v>
      </c>
      <c r="I86" s="24" t="e">
        <f t="shared" si="2"/>
        <v>#DIV/0!</v>
      </c>
      <c r="J86" s="7">
        <f t="shared" si="3"/>
        <v>0</v>
      </c>
    </row>
    <row r="87" spans="1:10" s="26" customFormat="1" ht="12.75">
      <c r="A87" s="23">
        <v>80000</v>
      </c>
      <c r="B87" s="23" t="s">
        <v>72</v>
      </c>
      <c r="C87" s="19">
        <v>14171800</v>
      </c>
      <c r="D87" s="46">
        <v>16222038.66</v>
      </c>
      <c r="E87" s="19">
        <v>11913532.66</v>
      </c>
      <c r="F87" s="46">
        <v>16050089.600000001</v>
      </c>
      <c r="G87" s="24">
        <f t="shared" si="4"/>
        <v>1.1325371230189532</v>
      </c>
      <c r="H87" s="24">
        <f t="shared" si="1"/>
        <v>0.9894002804700505</v>
      </c>
      <c r="I87" s="24">
        <f t="shared" si="2"/>
        <v>1.34721497460519</v>
      </c>
      <c r="J87" s="7">
        <f t="shared" si="3"/>
        <v>4136556.9400000013</v>
      </c>
    </row>
    <row r="88" spans="1:10" s="26" customFormat="1" ht="12.75" hidden="1">
      <c r="A88" s="27">
        <v>80101</v>
      </c>
      <c r="B88" s="27" t="s">
        <v>73</v>
      </c>
      <c r="C88" s="21">
        <v>7454125</v>
      </c>
      <c r="D88" s="19">
        <v>7721125</v>
      </c>
      <c r="E88" s="19">
        <v>1895300</v>
      </c>
      <c r="F88" s="20">
        <v>1863163.6</v>
      </c>
      <c r="G88" s="24">
        <f t="shared" si="4"/>
        <v>0.2499506783156977</v>
      </c>
      <c r="H88" s="24">
        <f aca="true" t="shared" si="5" ref="H88:H157">F88/D88</f>
        <v>0.24130727063737475</v>
      </c>
      <c r="I88" s="24">
        <f aca="true" t="shared" si="6" ref="I88:I157">F88/E88</f>
        <v>0.9830441618741097</v>
      </c>
      <c r="J88" s="7">
        <f aca="true" t="shared" si="7" ref="J88:J157">F88-E88</f>
        <v>-32136.399999999907</v>
      </c>
    </row>
    <row r="89" spans="1:10" s="26" customFormat="1" ht="25.5">
      <c r="A89" s="23">
        <v>90000</v>
      </c>
      <c r="B89" s="23" t="s">
        <v>74</v>
      </c>
      <c r="C89" s="19">
        <v>37947788</v>
      </c>
      <c r="D89" s="46">
        <v>46662211</v>
      </c>
      <c r="E89" s="19">
        <v>31133876</v>
      </c>
      <c r="F89" s="46">
        <v>46641598.78</v>
      </c>
      <c r="G89" s="24">
        <f t="shared" si="4"/>
        <v>1.2290992766165976</v>
      </c>
      <c r="H89" s="24">
        <f t="shared" si="5"/>
        <v>0.9995582673954305</v>
      </c>
      <c r="I89" s="24">
        <f t="shared" si="6"/>
        <v>1.4980980453574106</v>
      </c>
      <c r="J89" s="7">
        <f t="shared" si="7"/>
        <v>15507722.780000001</v>
      </c>
    </row>
    <row r="90" spans="1:10" s="26" customFormat="1" ht="89.25" hidden="1">
      <c r="A90" s="27">
        <v>90201</v>
      </c>
      <c r="B90" s="27" t="s">
        <v>75</v>
      </c>
      <c r="C90" s="21">
        <v>144000</v>
      </c>
      <c r="D90" s="21">
        <v>144000</v>
      </c>
      <c r="E90" s="21">
        <v>59850</v>
      </c>
      <c r="F90" s="22">
        <v>59850</v>
      </c>
      <c r="G90" s="24">
        <f t="shared" si="4"/>
        <v>0.415625</v>
      </c>
      <c r="H90" s="24">
        <f t="shared" si="5"/>
        <v>0.415625</v>
      </c>
      <c r="I90" s="24">
        <f t="shared" si="6"/>
        <v>1</v>
      </c>
      <c r="J90" s="7">
        <f t="shared" si="7"/>
        <v>0</v>
      </c>
    </row>
    <row r="91" spans="1:10" s="26" customFormat="1" ht="89.25" hidden="1">
      <c r="A91" s="27">
        <v>90202</v>
      </c>
      <c r="B91" s="27" t="s">
        <v>75</v>
      </c>
      <c r="C91" s="21">
        <v>970000</v>
      </c>
      <c r="D91" s="21">
        <v>970000</v>
      </c>
      <c r="E91" s="21">
        <v>153084</v>
      </c>
      <c r="F91" s="22">
        <v>71321.36</v>
      </c>
      <c r="G91" s="24">
        <f t="shared" si="4"/>
        <v>0.07352717525773196</v>
      </c>
      <c r="H91" s="24">
        <f t="shared" si="5"/>
        <v>0.07352717525773196</v>
      </c>
      <c r="I91" s="24">
        <f t="shared" si="6"/>
        <v>0.46589689320895716</v>
      </c>
      <c r="J91" s="7">
        <f t="shared" si="7"/>
        <v>-81762.64</v>
      </c>
    </row>
    <row r="92" spans="1:10" s="26" customFormat="1" ht="89.25" hidden="1">
      <c r="A92" s="27">
        <v>90203</v>
      </c>
      <c r="B92" s="27" t="s">
        <v>76</v>
      </c>
      <c r="C92" s="21">
        <v>4400</v>
      </c>
      <c r="D92" s="21">
        <v>4400</v>
      </c>
      <c r="E92" s="21">
        <v>1042</v>
      </c>
      <c r="F92" s="22">
        <v>1042</v>
      </c>
      <c r="G92" s="24">
        <f t="shared" si="4"/>
        <v>0.23681818181818182</v>
      </c>
      <c r="H92" s="24">
        <f t="shared" si="5"/>
        <v>0.23681818181818182</v>
      </c>
      <c r="I92" s="24">
        <f t="shared" si="6"/>
        <v>1</v>
      </c>
      <c r="J92" s="7">
        <f t="shared" si="7"/>
        <v>0</v>
      </c>
    </row>
    <row r="93" spans="1:10" s="26" customFormat="1" ht="89.25" hidden="1">
      <c r="A93" s="27">
        <v>90204</v>
      </c>
      <c r="B93" s="27" t="s">
        <v>77</v>
      </c>
      <c r="C93" s="21">
        <v>6700</v>
      </c>
      <c r="D93" s="21">
        <v>6700</v>
      </c>
      <c r="E93" s="21">
        <v>3400</v>
      </c>
      <c r="F93" s="22">
        <v>3400</v>
      </c>
      <c r="G93" s="24">
        <f t="shared" si="4"/>
        <v>0.5074626865671642</v>
      </c>
      <c r="H93" s="24">
        <f t="shared" si="5"/>
        <v>0.5074626865671642</v>
      </c>
      <c r="I93" s="24">
        <f t="shared" si="6"/>
        <v>1</v>
      </c>
      <c r="J93" s="7">
        <f t="shared" si="7"/>
        <v>0</v>
      </c>
    </row>
    <row r="94" spans="1:10" s="26" customFormat="1" ht="89.25" hidden="1">
      <c r="A94" s="27">
        <v>90207</v>
      </c>
      <c r="B94" s="27" t="s">
        <v>78</v>
      </c>
      <c r="C94" s="21">
        <v>19500</v>
      </c>
      <c r="D94" s="21">
        <v>19500</v>
      </c>
      <c r="E94" s="21">
        <v>16020</v>
      </c>
      <c r="F94" s="22">
        <v>16020</v>
      </c>
      <c r="G94" s="24">
        <f t="shared" si="4"/>
        <v>0.8215384615384616</v>
      </c>
      <c r="H94" s="24">
        <f t="shared" si="5"/>
        <v>0.8215384615384616</v>
      </c>
      <c r="I94" s="24">
        <f t="shared" si="6"/>
        <v>1</v>
      </c>
      <c r="J94" s="7">
        <f t="shared" si="7"/>
        <v>0</v>
      </c>
    </row>
    <row r="95" spans="1:10" s="26" customFormat="1" ht="76.5" hidden="1">
      <c r="A95" s="27">
        <v>90208</v>
      </c>
      <c r="B95" s="27" t="s">
        <v>79</v>
      </c>
      <c r="C95" s="21">
        <v>1535449</v>
      </c>
      <c r="D95" s="21">
        <v>1535449</v>
      </c>
      <c r="E95" s="21">
        <v>321020</v>
      </c>
      <c r="F95" s="22">
        <v>115689.14</v>
      </c>
      <c r="G95" s="24">
        <f t="shared" si="4"/>
        <v>0.07534547874921277</v>
      </c>
      <c r="H95" s="24">
        <f t="shared" si="5"/>
        <v>0.07534547874921277</v>
      </c>
      <c r="I95" s="24">
        <f t="shared" si="6"/>
        <v>0.3603798517226341</v>
      </c>
      <c r="J95" s="7">
        <f t="shared" si="7"/>
        <v>-205330.86</v>
      </c>
    </row>
    <row r="96" spans="1:10" s="26" customFormat="1" ht="76.5" hidden="1">
      <c r="A96" s="27">
        <v>90209</v>
      </c>
      <c r="B96" s="27" t="s">
        <v>80</v>
      </c>
      <c r="C96" s="21">
        <v>8200</v>
      </c>
      <c r="D96" s="21">
        <v>8200</v>
      </c>
      <c r="E96" s="21">
        <v>297</v>
      </c>
      <c r="F96" s="22">
        <v>297</v>
      </c>
      <c r="G96" s="24">
        <f t="shared" si="4"/>
        <v>0.03621951219512195</v>
      </c>
      <c r="H96" s="24">
        <f t="shared" si="5"/>
        <v>0.03621951219512195</v>
      </c>
      <c r="I96" s="24">
        <f t="shared" si="6"/>
        <v>1</v>
      </c>
      <c r="J96" s="7">
        <f t="shared" si="7"/>
        <v>0</v>
      </c>
    </row>
    <row r="97" spans="1:10" s="26" customFormat="1" ht="89.25" hidden="1">
      <c r="A97" s="27">
        <v>90210</v>
      </c>
      <c r="B97" s="27" t="s">
        <v>81</v>
      </c>
      <c r="C97" s="21">
        <v>18360</v>
      </c>
      <c r="D97" s="21">
        <v>18360</v>
      </c>
      <c r="E97" s="21">
        <v>5500</v>
      </c>
      <c r="F97" s="22">
        <v>5500</v>
      </c>
      <c r="G97" s="24">
        <f t="shared" si="4"/>
        <v>0.2995642701525055</v>
      </c>
      <c r="H97" s="24">
        <f t="shared" si="5"/>
        <v>0.2995642701525055</v>
      </c>
      <c r="I97" s="24">
        <f t="shared" si="6"/>
        <v>1</v>
      </c>
      <c r="J97" s="7">
        <f t="shared" si="7"/>
        <v>0</v>
      </c>
    </row>
    <row r="98" spans="1:10" s="26" customFormat="1" ht="89.25" hidden="1">
      <c r="A98" s="27">
        <v>90211</v>
      </c>
      <c r="B98" s="27" t="s">
        <v>81</v>
      </c>
      <c r="C98" s="21">
        <v>420000</v>
      </c>
      <c r="D98" s="21">
        <v>420000</v>
      </c>
      <c r="E98" s="21">
        <v>51896</v>
      </c>
      <c r="F98" s="22">
        <v>19726.5</v>
      </c>
      <c r="G98" s="24">
        <f t="shared" si="4"/>
        <v>0.046967857142857145</v>
      </c>
      <c r="H98" s="24">
        <f t="shared" si="5"/>
        <v>0.046967857142857145</v>
      </c>
      <c r="I98" s="24">
        <f t="shared" si="6"/>
        <v>0.3801160012332357</v>
      </c>
      <c r="J98" s="7">
        <f t="shared" si="7"/>
        <v>-32169.5</v>
      </c>
    </row>
    <row r="99" spans="1:10" s="26" customFormat="1" ht="38.25" hidden="1">
      <c r="A99" s="27">
        <v>90212</v>
      </c>
      <c r="B99" s="27" t="s">
        <v>82</v>
      </c>
      <c r="C99" s="21">
        <v>236940</v>
      </c>
      <c r="D99" s="21">
        <v>236940</v>
      </c>
      <c r="E99" s="21">
        <v>59280</v>
      </c>
      <c r="F99" s="22">
        <v>39252</v>
      </c>
      <c r="G99" s="24">
        <f t="shared" si="4"/>
        <v>0.1656621929602431</v>
      </c>
      <c r="H99" s="24">
        <f t="shared" si="5"/>
        <v>0.1656621929602431</v>
      </c>
      <c r="I99" s="24">
        <f t="shared" si="6"/>
        <v>0.6621457489878543</v>
      </c>
      <c r="J99" s="7">
        <f t="shared" si="7"/>
        <v>-20028</v>
      </c>
    </row>
    <row r="100" spans="1:10" s="26" customFormat="1" ht="25.5" hidden="1">
      <c r="A100" s="27">
        <v>90214</v>
      </c>
      <c r="B100" s="27" t="s">
        <v>83</v>
      </c>
      <c r="C100" s="21">
        <v>85150</v>
      </c>
      <c r="D100" s="21">
        <v>85150</v>
      </c>
      <c r="E100" s="21">
        <v>33213</v>
      </c>
      <c r="F100" s="22">
        <v>33213</v>
      </c>
      <c r="G100" s="24">
        <f t="shared" si="4"/>
        <v>0.3900528479154433</v>
      </c>
      <c r="H100" s="24">
        <f t="shared" si="5"/>
        <v>0.3900528479154433</v>
      </c>
      <c r="I100" s="24">
        <f t="shared" si="6"/>
        <v>1</v>
      </c>
      <c r="J100" s="7">
        <f t="shared" si="7"/>
        <v>0</v>
      </c>
    </row>
    <row r="101" spans="1:10" s="26" customFormat="1" ht="12.75" hidden="1">
      <c r="A101" s="27">
        <v>90302</v>
      </c>
      <c r="B101" s="27" t="s">
        <v>84</v>
      </c>
      <c r="C101" s="21">
        <v>190100</v>
      </c>
      <c r="D101" s="21">
        <v>190100</v>
      </c>
      <c r="E101" s="21">
        <v>34076</v>
      </c>
      <c r="F101" s="22">
        <v>34074.76</v>
      </c>
      <c r="G101" s="24">
        <f t="shared" si="4"/>
        <v>0.17924650184113625</v>
      </c>
      <c r="H101" s="24">
        <f t="shared" si="5"/>
        <v>0.17924650184113625</v>
      </c>
      <c r="I101" s="24">
        <f t="shared" si="6"/>
        <v>0.9999636107524358</v>
      </c>
      <c r="J101" s="7">
        <f t="shared" si="7"/>
        <v>-1.2399999999979627</v>
      </c>
    </row>
    <row r="102" spans="1:10" s="26" customFormat="1" ht="25.5" hidden="1">
      <c r="A102" s="27">
        <v>90303</v>
      </c>
      <c r="B102" s="27" t="s">
        <v>85</v>
      </c>
      <c r="C102" s="21">
        <v>993100</v>
      </c>
      <c r="D102" s="21">
        <v>993100</v>
      </c>
      <c r="E102" s="21">
        <v>228842</v>
      </c>
      <c r="F102" s="22">
        <v>228838.32</v>
      </c>
      <c r="G102" s="24">
        <f t="shared" si="4"/>
        <v>0.23042827509817743</v>
      </c>
      <c r="H102" s="24">
        <f t="shared" si="5"/>
        <v>0.23042827509817743</v>
      </c>
      <c r="I102" s="24">
        <f t="shared" si="6"/>
        <v>0.9999839190358414</v>
      </c>
      <c r="J102" s="7">
        <f t="shared" si="7"/>
        <v>-3.679999999993015</v>
      </c>
    </row>
    <row r="103" spans="1:10" s="26" customFormat="1" ht="25.5" hidden="1">
      <c r="A103" s="27">
        <v>90304</v>
      </c>
      <c r="B103" s="27" t="s">
        <v>86</v>
      </c>
      <c r="C103" s="21">
        <v>3100100</v>
      </c>
      <c r="D103" s="21">
        <v>3100100</v>
      </c>
      <c r="E103" s="21">
        <v>882860</v>
      </c>
      <c r="F103" s="22">
        <v>882860</v>
      </c>
      <c r="G103" s="24">
        <f t="shared" si="4"/>
        <v>0.28478436179478084</v>
      </c>
      <c r="H103" s="24">
        <f t="shared" si="5"/>
        <v>0.28478436179478084</v>
      </c>
      <c r="I103" s="24">
        <f t="shared" si="6"/>
        <v>1</v>
      </c>
      <c r="J103" s="7">
        <f t="shared" si="7"/>
        <v>0</v>
      </c>
    </row>
    <row r="104" spans="1:10" s="26" customFormat="1" ht="25.5" hidden="1">
      <c r="A104" s="27">
        <v>90305</v>
      </c>
      <c r="B104" s="27" t="s">
        <v>87</v>
      </c>
      <c r="C104" s="21">
        <v>380100</v>
      </c>
      <c r="D104" s="21">
        <v>380100</v>
      </c>
      <c r="E104" s="21">
        <v>76934</v>
      </c>
      <c r="F104" s="22">
        <v>76907.79</v>
      </c>
      <c r="G104" s="24">
        <f t="shared" si="4"/>
        <v>0.20233567482241513</v>
      </c>
      <c r="H104" s="24">
        <f t="shared" si="5"/>
        <v>0.20233567482241513</v>
      </c>
      <c r="I104" s="24">
        <f t="shared" si="6"/>
        <v>0.9996593183767905</v>
      </c>
      <c r="J104" s="7">
        <f t="shared" si="7"/>
        <v>-26.210000000006403</v>
      </c>
    </row>
    <row r="105" spans="1:10" s="26" customFormat="1" ht="12.75" hidden="1">
      <c r="A105" s="27">
        <v>90306</v>
      </c>
      <c r="B105" s="27" t="s">
        <v>88</v>
      </c>
      <c r="C105" s="21">
        <v>700100</v>
      </c>
      <c r="D105" s="21">
        <v>700100</v>
      </c>
      <c r="E105" s="21">
        <v>160228</v>
      </c>
      <c r="F105" s="22">
        <v>159820.03</v>
      </c>
      <c r="G105" s="24">
        <f t="shared" si="4"/>
        <v>0.22828171689758606</v>
      </c>
      <c r="H105" s="24">
        <f t="shared" si="5"/>
        <v>0.22828171689758606</v>
      </c>
      <c r="I105" s="24">
        <f t="shared" si="6"/>
        <v>0.9974538158124673</v>
      </c>
      <c r="J105" s="7">
        <f t="shared" si="7"/>
        <v>-407.97000000000116</v>
      </c>
    </row>
    <row r="106" spans="1:10" s="26" customFormat="1" ht="12.75" hidden="1">
      <c r="A106" s="27">
        <v>90307</v>
      </c>
      <c r="B106" s="27" t="s">
        <v>89</v>
      </c>
      <c r="C106" s="21">
        <v>30100</v>
      </c>
      <c r="D106" s="21">
        <v>30100</v>
      </c>
      <c r="E106" s="21">
        <v>8674</v>
      </c>
      <c r="F106" s="22">
        <v>8673.08</v>
      </c>
      <c r="G106" s="24">
        <f t="shared" si="4"/>
        <v>0.2881421926910299</v>
      </c>
      <c r="H106" s="24">
        <f t="shared" si="5"/>
        <v>0.2881421926910299</v>
      </c>
      <c r="I106" s="24">
        <f t="shared" si="6"/>
        <v>0.999893935900392</v>
      </c>
      <c r="J106" s="7">
        <f t="shared" si="7"/>
        <v>-0.9200000000000728</v>
      </c>
    </row>
    <row r="107" spans="1:10" s="26" customFormat="1" ht="25.5" hidden="1">
      <c r="A107" s="27">
        <v>90401</v>
      </c>
      <c r="B107" s="27" t="s">
        <v>90</v>
      </c>
      <c r="C107" s="21">
        <v>1212200</v>
      </c>
      <c r="D107" s="21">
        <v>1212200</v>
      </c>
      <c r="E107" s="21">
        <v>212516</v>
      </c>
      <c r="F107" s="22">
        <v>212514.31</v>
      </c>
      <c r="G107" s="24">
        <f t="shared" si="4"/>
        <v>0.1753129104108233</v>
      </c>
      <c r="H107" s="24">
        <f t="shared" si="5"/>
        <v>0.1753129104108233</v>
      </c>
      <c r="I107" s="24">
        <f t="shared" si="6"/>
        <v>0.9999920476575881</v>
      </c>
      <c r="J107" s="7">
        <f t="shared" si="7"/>
        <v>-1.6900000000023283</v>
      </c>
    </row>
    <row r="108" spans="1:10" s="26" customFormat="1" ht="38.25" hidden="1">
      <c r="A108" s="27">
        <v>90405</v>
      </c>
      <c r="B108" s="27" t="s">
        <v>91</v>
      </c>
      <c r="C108" s="21">
        <v>1610000</v>
      </c>
      <c r="D108" s="21">
        <v>10000</v>
      </c>
      <c r="E108" s="21">
        <v>1288</v>
      </c>
      <c r="F108" s="22">
        <v>1288</v>
      </c>
      <c r="G108" s="24">
        <f t="shared" si="4"/>
        <v>0.0008</v>
      </c>
      <c r="H108" s="24">
        <f t="shared" si="5"/>
        <v>0.1288</v>
      </c>
      <c r="I108" s="24">
        <f t="shared" si="6"/>
        <v>1</v>
      </c>
      <c r="J108" s="7">
        <f t="shared" si="7"/>
        <v>0</v>
      </c>
    </row>
    <row r="109" spans="1:10" s="26" customFormat="1" ht="38.25" hidden="1">
      <c r="A109" s="27">
        <v>90406</v>
      </c>
      <c r="B109" s="27" t="s">
        <v>92</v>
      </c>
      <c r="C109" s="21">
        <v>0</v>
      </c>
      <c r="D109" s="21">
        <v>1600000</v>
      </c>
      <c r="E109" s="21">
        <v>217000</v>
      </c>
      <c r="F109" s="22">
        <v>0</v>
      </c>
      <c r="G109" s="24" t="e">
        <f t="shared" si="4"/>
        <v>#DIV/0!</v>
      </c>
      <c r="H109" s="24">
        <f t="shared" si="5"/>
        <v>0</v>
      </c>
      <c r="I109" s="24">
        <f t="shared" si="6"/>
        <v>0</v>
      </c>
      <c r="J109" s="7">
        <f t="shared" si="7"/>
        <v>-217000</v>
      </c>
    </row>
    <row r="110" spans="1:10" s="26" customFormat="1" ht="12.75" hidden="1">
      <c r="A110" s="27"/>
      <c r="B110" s="27"/>
      <c r="C110" s="21">
        <v>0</v>
      </c>
      <c r="D110" s="21">
        <v>0</v>
      </c>
      <c r="E110" s="21">
        <v>0</v>
      </c>
      <c r="F110" s="22">
        <v>0</v>
      </c>
      <c r="G110" s="24" t="e">
        <f t="shared" si="4"/>
        <v>#DIV/0!</v>
      </c>
      <c r="H110" s="24" t="e">
        <f t="shared" si="5"/>
        <v>#DIV/0!</v>
      </c>
      <c r="I110" s="24" t="e">
        <f t="shared" si="6"/>
        <v>#DIV/0!</v>
      </c>
      <c r="J110" s="7">
        <f t="shared" si="7"/>
        <v>0</v>
      </c>
    </row>
    <row r="111" spans="1:10" s="26" customFormat="1" ht="12.75">
      <c r="A111" s="27">
        <v>90802</v>
      </c>
      <c r="B111" s="27" t="s">
        <v>96</v>
      </c>
      <c r="C111" s="21">
        <v>5000</v>
      </c>
      <c r="D111" s="45">
        <v>11000</v>
      </c>
      <c r="E111" s="21">
        <v>5000</v>
      </c>
      <c r="F111" s="45">
        <v>10858</v>
      </c>
      <c r="G111" s="24">
        <f t="shared" si="4"/>
        <v>2.1716</v>
      </c>
      <c r="H111" s="24">
        <f t="shared" si="5"/>
        <v>0.9870909090909091</v>
      </c>
      <c r="I111" s="24">
        <f t="shared" si="6"/>
        <v>2.1716</v>
      </c>
      <c r="J111" s="7">
        <f t="shared" si="7"/>
        <v>5858</v>
      </c>
    </row>
    <row r="112" spans="1:10" s="26" customFormat="1" ht="12.75">
      <c r="A112" s="27">
        <v>90412</v>
      </c>
      <c r="B112" s="27" t="s">
        <v>93</v>
      </c>
      <c r="C112" s="21">
        <v>0</v>
      </c>
      <c r="D112" s="45">
        <v>130075</v>
      </c>
      <c r="E112" s="21">
        <v>121040</v>
      </c>
      <c r="F112" s="45">
        <v>130075</v>
      </c>
      <c r="G112" s="24"/>
      <c r="H112" s="24">
        <f t="shared" si="5"/>
        <v>1</v>
      </c>
      <c r="I112" s="24">
        <f t="shared" si="6"/>
        <v>1.074644745538665</v>
      </c>
      <c r="J112" s="7">
        <f t="shared" si="7"/>
        <v>9035</v>
      </c>
    </row>
    <row r="113" spans="1:10" s="26" customFormat="1" ht="25.5" hidden="1">
      <c r="A113" s="27">
        <v>90413</v>
      </c>
      <c r="B113" s="27" t="s">
        <v>94</v>
      </c>
      <c r="C113" s="21">
        <v>12900</v>
      </c>
      <c r="D113" s="21">
        <v>12900</v>
      </c>
      <c r="E113" s="21">
        <v>3230</v>
      </c>
      <c r="F113" s="22">
        <v>1876</v>
      </c>
      <c r="G113" s="24">
        <f t="shared" si="4"/>
        <v>0.1454263565891473</v>
      </c>
      <c r="H113" s="24">
        <f t="shared" si="5"/>
        <v>0.1454263565891473</v>
      </c>
      <c r="I113" s="24">
        <f t="shared" si="6"/>
        <v>0.5808049535603715</v>
      </c>
      <c r="J113" s="7">
        <f t="shared" si="7"/>
        <v>-1354</v>
      </c>
    </row>
    <row r="114" spans="1:10" s="26" customFormat="1" ht="12.75" hidden="1">
      <c r="A114" s="27">
        <v>90417</v>
      </c>
      <c r="B114" s="27" t="s">
        <v>95</v>
      </c>
      <c r="C114" s="21">
        <v>12038</v>
      </c>
      <c r="D114" s="21">
        <v>12038</v>
      </c>
      <c r="E114" s="21">
        <v>3120</v>
      </c>
      <c r="F114" s="22">
        <v>2550</v>
      </c>
      <c r="G114" s="24">
        <f t="shared" si="4"/>
        <v>0.21182920750955309</v>
      </c>
      <c r="H114" s="24">
        <f t="shared" si="5"/>
        <v>0.21182920750955309</v>
      </c>
      <c r="I114" s="24">
        <f t="shared" si="6"/>
        <v>0.8173076923076923</v>
      </c>
      <c r="J114" s="7">
        <f t="shared" si="7"/>
        <v>-570</v>
      </c>
    </row>
    <row r="115" spans="1:10" s="26" customFormat="1" ht="12.75" hidden="1">
      <c r="A115" s="27">
        <v>90802</v>
      </c>
      <c r="B115" s="27" t="s">
        <v>96</v>
      </c>
      <c r="C115" s="21">
        <v>0</v>
      </c>
      <c r="D115" s="21">
        <v>0</v>
      </c>
      <c r="E115" s="21">
        <v>0</v>
      </c>
      <c r="F115" s="22">
        <v>0</v>
      </c>
      <c r="G115" s="24" t="e">
        <f t="shared" si="4"/>
        <v>#DIV/0!</v>
      </c>
      <c r="H115" s="24" t="e">
        <f t="shared" si="5"/>
        <v>#DIV/0!</v>
      </c>
      <c r="I115" s="24" t="e">
        <f t="shared" si="6"/>
        <v>#DIV/0!</v>
      </c>
      <c r="J115" s="7">
        <f t="shared" si="7"/>
        <v>0</v>
      </c>
    </row>
    <row r="116" spans="1:10" s="26" customFormat="1" ht="25.5">
      <c r="A116" s="27">
        <v>91101</v>
      </c>
      <c r="B116" s="27" t="s">
        <v>97</v>
      </c>
      <c r="C116" s="21">
        <v>381628</v>
      </c>
      <c r="D116" s="45">
        <v>397528</v>
      </c>
      <c r="E116" s="21">
        <v>345528</v>
      </c>
      <c r="F116" s="45">
        <v>397525.11</v>
      </c>
      <c r="G116" s="24">
        <f t="shared" si="4"/>
        <v>1.0416560367687906</v>
      </c>
      <c r="H116" s="24">
        <f t="shared" si="5"/>
        <v>0.999992730071844</v>
      </c>
      <c r="I116" s="24">
        <f t="shared" si="6"/>
        <v>1.1504859519344308</v>
      </c>
      <c r="J116" s="7">
        <f t="shared" si="7"/>
        <v>51997.109999999986</v>
      </c>
    </row>
    <row r="117" spans="1:10" s="26" customFormat="1" ht="25.5">
      <c r="A117" s="27">
        <v>91102</v>
      </c>
      <c r="B117" s="27" t="s">
        <v>98</v>
      </c>
      <c r="C117" s="21">
        <v>10000</v>
      </c>
      <c r="D117" s="45">
        <v>25000</v>
      </c>
      <c r="E117" s="21">
        <v>7000</v>
      </c>
      <c r="F117" s="45">
        <v>25000</v>
      </c>
      <c r="G117" s="24">
        <f t="shared" si="4"/>
        <v>2.5</v>
      </c>
      <c r="H117" s="24">
        <f t="shared" si="5"/>
        <v>1</v>
      </c>
      <c r="I117" s="24">
        <f t="shared" si="6"/>
        <v>3.5714285714285716</v>
      </c>
      <c r="J117" s="7">
        <f t="shared" si="7"/>
        <v>18000</v>
      </c>
    </row>
    <row r="118" spans="1:10" s="26" customFormat="1" ht="25.5">
      <c r="A118" s="27">
        <v>91103</v>
      </c>
      <c r="B118" s="27" t="s">
        <v>99</v>
      </c>
      <c r="C118" s="21">
        <v>20000</v>
      </c>
      <c r="D118" s="21">
        <v>30000</v>
      </c>
      <c r="E118" s="21">
        <v>24000</v>
      </c>
      <c r="F118" s="45">
        <v>29990</v>
      </c>
      <c r="G118" s="24">
        <f t="shared" si="4"/>
        <v>1.4995</v>
      </c>
      <c r="H118" s="24">
        <f t="shared" si="5"/>
        <v>0.9996666666666667</v>
      </c>
      <c r="I118" s="24">
        <f t="shared" si="6"/>
        <v>1.2495833333333333</v>
      </c>
      <c r="J118" s="7">
        <f t="shared" si="7"/>
        <v>5990</v>
      </c>
    </row>
    <row r="119" spans="1:10" s="26" customFormat="1" ht="63.75">
      <c r="A119" s="27">
        <v>91108</v>
      </c>
      <c r="B119" s="27" t="s">
        <v>100</v>
      </c>
      <c r="C119" s="21"/>
      <c r="D119" s="45">
        <v>294700</v>
      </c>
      <c r="E119" s="21">
        <v>295000</v>
      </c>
      <c r="F119" s="45">
        <v>293349.14</v>
      </c>
      <c r="G119" s="24" t="e">
        <f t="shared" si="4"/>
        <v>#DIV/0!</v>
      </c>
      <c r="H119" s="24">
        <f t="shared" si="5"/>
        <v>0.9954161520190025</v>
      </c>
      <c r="I119" s="24">
        <f t="shared" si="6"/>
        <v>0.9944038644067797</v>
      </c>
      <c r="J119" s="7">
        <f t="shared" si="7"/>
        <v>-1650.859999999986</v>
      </c>
    </row>
    <row r="120" spans="1:10" s="26" customFormat="1" ht="25.5">
      <c r="A120" s="27">
        <v>91204</v>
      </c>
      <c r="B120" s="27" t="s">
        <v>101</v>
      </c>
      <c r="C120" s="21">
        <v>2150000</v>
      </c>
      <c r="D120" s="45">
        <v>2133908</v>
      </c>
      <c r="E120" s="21">
        <v>1628426</v>
      </c>
      <c r="F120" s="45">
        <v>2133838.02</v>
      </c>
      <c r="G120" s="24">
        <f t="shared" si="4"/>
        <v>0.9924828</v>
      </c>
      <c r="H120" s="24">
        <f t="shared" si="5"/>
        <v>0.9999672057089621</v>
      </c>
      <c r="I120" s="24">
        <f t="shared" si="6"/>
        <v>1.3103684293913263</v>
      </c>
      <c r="J120" s="7">
        <f t="shared" si="7"/>
        <v>505412.02</v>
      </c>
    </row>
    <row r="121" spans="1:10" s="26" customFormat="1" ht="76.5">
      <c r="A121" s="27">
        <v>91205</v>
      </c>
      <c r="B121" s="27" t="s">
        <v>142</v>
      </c>
      <c r="C121" s="21">
        <v>70000</v>
      </c>
      <c r="D121" s="21">
        <v>77600</v>
      </c>
      <c r="E121" s="21">
        <v>64250</v>
      </c>
      <c r="F121" s="45">
        <v>74289.81</v>
      </c>
      <c r="G121" s="24">
        <f t="shared" si="4"/>
        <v>1.061283</v>
      </c>
      <c r="H121" s="24">
        <f t="shared" si="5"/>
        <v>0.957342912371134</v>
      </c>
      <c r="I121" s="24">
        <f t="shared" si="6"/>
        <v>1.156261634241245</v>
      </c>
      <c r="J121" s="7">
        <f t="shared" si="7"/>
        <v>10039.809999999998</v>
      </c>
    </row>
    <row r="122" spans="1:10" s="26" customFormat="1" ht="38.25" hidden="1">
      <c r="A122" s="27">
        <v>91206</v>
      </c>
      <c r="B122" s="27" t="s">
        <v>143</v>
      </c>
      <c r="C122" s="21"/>
      <c r="D122" s="21"/>
      <c r="E122" s="21">
        <v>0</v>
      </c>
      <c r="F122" s="22">
        <v>0</v>
      </c>
      <c r="G122" s="24" t="e">
        <f t="shared" si="4"/>
        <v>#DIV/0!</v>
      </c>
      <c r="H122" s="24" t="e">
        <f t="shared" si="5"/>
        <v>#DIV/0!</v>
      </c>
      <c r="I122" s="24" t="e">
        <f t="shared" si="6"/>
        <v>#DIV/0!</v>
      </c>
      <c r="J122" s="7">
        <f t="shared" si="7"/>
        <v>0</v>
      </c>
    </row>
    <row r="123" spans="1:10" s="26" customFormat="1" ht="25.5">
      <c r="A123" s="27">
        <v>91209</v>
      </c>
      <c r="B123" s="27" t="s">
        <v>102</v>
      </c>
      <c r="C123" s="21">
        <v>65000</v>
      </c>
      <c r="D123" s="21">
        <v>135000</v>
      </c>
      <c r="E123" s="21">
        <v>117000</v>
      </c>
      <c r="F123" s="45">
        <v>135000</v>
      </c>
      <c r="G123" s="24">
        <f t="shared" si="4"/>
        <v>2.076923076923077</v>
      </c>
      <c r="H123" s="24">
        <f t="shared" si="5"/>
        <v>1</v>
      </c>
      <c r="I123" s="24">
        <f t="shared" si="6"/>
        <v>1.1538461538461537</v>
      </c>
      <c r="J123" s="7">
        <f t="shared" si="7"/>
        <v>18000</v>
      </c>
    </row>
    <row r="124" spans="1:10" s="26" customFormat="1" ht="25.5" hidden="1">
      <c r="A124" s="27">
        <v>91300</v>
      </c>
      <c r="B124" s="27" t="s">
        <v>103</v>
      </c>
      <c r="C124" s="21">
        <v>1598000</v>
      </c>
      <c r="D124" s="21">
        <v>1598000</v>
      </c>
      <c r="E124" s="21">
        <v>408770</v>
      </c>
      <c r="F124" s="22">
        <v>375714.71</v>
      </c>
      <c r="G124" s="24">
        <f t="shared" si="4"/>
        <v>0.23511558823529413</v>
      </c>
      <c r="H124" s="24">
        <f t="shared" si="5"/>
        <v>0.23511558823529413</v>
      </c>
      <c r="I124" s="24">
        <f t="shared" si="6"/>
        <v>0.9191347457005162</v>
      </c>
      <c r="J124" s="7">
        <f t="shared" si="7"/>
        <v>-33055.28999999998</v>
      </c>
    </row>
    <row r="125" spans="1:10" s="26" customFormat="1" ht="38.25" hidden="1">
      <c r="A125" s="27">
        <v>91303</v>
      </c>
      <c r="B125" s="27" t="s">
        <v>104</v>
      </c>
      <c r="C125" s="21">
        <v>8378</v>
      </c>
      <c r="D125" s="21">
        <v>7078</v>
      </c>
      <c r="E125" s="21">
        <v>7078</v>
      </c>
      <c r="F125" s="22">
        <v>7035.55</v>
      </c>
      <c r="G125" s="24">
        <f t="shared" si="4"/>
        <v>0.8397648603485319</v>
      </c>
      <c r="H125" s="24">
        <f t="shared" si="5"/>
        <v>0.9940025430912688</v>
      </c>
      <c r="I125" s="24">
        <f t="shared" si="6"/>
        <v>0.9940025430912688</v>
      </c>
      <c r="J125" s="7">
        <f t="shared" si="7"/>
        <v>-42.44999999999982</v>
      </c>
    </row>
    <row r="126" spans="1:10" s="26" customFormat="1" ht="12.75" hidden="1">
      <c r="A126" s="27">
        <v>91304</v>
      </c>
      <c r="B126" s="27" t="s">
        <v>105</v>
      </c>
      <c r="C126" s="21">
        <v>0</v>
      </c>
      <c r="D126" s="21">
        <v>1300</v>
      </c>
      <c r="E126" s="21">
        <v>1300</v>
      </c>
      <c r="F126" s="22">
        <v>0</v>
      </c>
      <c r="G126" s="24" t="e">
        <f t="shared" si="4"/>
        <v>#DIV/0!</v>
      </c>
      <c r="H126" s="24">
        <f t="shared" si="5"/>
        <v>0</v>
      </c>
      <c r="I126" s="24">
        <f t="shared" si="6"/>
        <v>0</v>
      </c>
      <c r="J126" s="7">
        <f t="shared" si="7"/>
        <v>-1300</v>
      </c>
    </row>
    <row r="127" spans="1:10" s="26" customFormat="1" ht="12.75" hidden="1">
      <c r="A127" s="27">
        <v>100000</v>
      </c>
      <c r="B127" s="27" t="s">
        <v>157</v>
      </c>
      <c r="C127" s="21">
        <v>0</v>
      </c>
      <c r="D127" s="21">
        <v>0</v>
      </c>
      <c r="E127" s="21">
        <v>0</v>
      </c>
      <c r="F127" s="22">
        <v>0</v>
      </c>
      <c r="G127" s="24" t="e">
        <f t="shared" si="4"/>
        <v>#DIV/0!</v>
      </c>
      <c r="H127" s="24" t="e">
        <f t="shared" si="5"/>
        <v>#DIV/0!</v>
      </c>
      <c r="I127" s="24" t="e">
        <f t="shared" si="6"/>
        <v>#DIV/0!</v>
      </c>
      <c r="J127" s="7">
        <f t="shared" si="7"/>
        <v>0</v>
      </c>
    </row>
    <row r="128" spans="1:10" s="26" customFormat="1" ht="12.75">
      <c r="A128" s="23">
        <v>110000</v>
      </c>
      <c r="B128" s="23" t="s">
        <v>106</v>
      </c>
      <c r="C128" s="19">
        <v>2280000</v>
      </c>
      <c r="D128" s="46">
        <v>2156710</v>
      </c>
      <c r="E128" s="19">
        <v>1658201</v>
      </c>
      <c r="F128" s="46">
        <v>2155878.61</v>
      </c>
      <c r="G128" s="24">
        <f t="shared" si="4"/>
        <v>0.9455607938596491</v>
      </c>
      <c r="H128" s="24">
        <f t="shared" si="5"/>
        <v>0.99961451006394</v>
      </c>
      <c r="I128" s="24">
        <f t="shared" si="6"/>
        <v>1.3001310516638211</v>
      </c>
      <c r="J128" s="7">
        <f t="shared" si="7"/>
        <v>497677.60999999987</v>
      </c>
    </row>
    <row r="129" spans="1:10" s="26" customFormat="1" ht="12.75" hidden="1">
      <c r="A129" s="27">
        <v>110201</v>
      </c>
      <c r="B129" s="27" t="s">
        <v>107</v>
      </c>
      <c r="C129" s="19">
        <v>378700</v>
      </c>
      <c r="D129" s="19">
        <v>380510</v>
      </c>
      <c r="E129" s="19">
        <v>76695</v>
      </c>
      <c r="F129" s="20">
        <v>70861.16</v>
      </c>
      <c r="G129" s="24">
        <f t="shared" si="4"/>
        <v>0.18711687351465542</v>
      </c>
      <c r="H129" s="24">
        <f t="shared" si="5"/>
        <v>0.18622680087251323</v>
      </c>
      <c r="I129" s="24">
        <f t="shared" si="6"/>
        <v>0.9239345459286786</v>
      </c>
      <c r="J129" s="7">
        <f t="shared" si="7"/>
        <v>-5833.8399999999965</v>
      </c>
    </row>
    <row r="130" spans="1:10" s="26" customFormat="1" ht="12.75" hidden="1">
      <c r="A130" s="27">
        <v>110202</v>
      </c>
      <c r="B130" s="27" t="s">
        <v>108</v>
      </c>
      <c r="C130" s="19">
        <v>19750</v>
      </c>
      <c r="D130" s="19">
        <v>20525</v>
      </c>
      <c r="E130" s="19">
        <v>4035</v>
      </c>
      <c r="F130" s="20">
        <v>3930.85</v>
      </c>
      <c r="G130" s="24">
        <f t="shared" si="4"/>
        <v>0.19903037974683543</v>
      </c>
      <c r="H130" s="24">
        <f t="shared" si="5"/>
        <v>0.19151522533495735</v>
      </c>
      <c r="I130" s="24">
        <f t="shared" si="6"/>
        <v>0.9741883519206939</v>
      </c>
      <c r="J130" s="7">
        <f t="shared" si="7"/>
        <v>-104.15000000000009</v>
      </c>
    </row>
    <row r="131" spans="1:10" s="26" customFormat="1" ht="25.5" hidden="1">
      <c r="A131" s="27">
        <v>110204</v>
      </c>
      <c r="B131" s="27" t="s">
        <v>109</v>
      </c>
      <c r="C131" s="19">
        <v>305600</v>
      </c>
      <c r="D131" s="19">
        <v>306580</v>
      </c>
      <c r="E131" s="19">
        <v>65835</v>
      </c>
      <c r="F131" s="20">
        <v>54755.87</v>
      </c>
      <c r="G131" s="24">
        <f t="shared" si="4"/>
        <v>0.1791749672774869</v>
      </c>
      <c r="H131" s="24">
        <f t="shared" si="5"/>
        <v>0.1786022245417183</v>
      </c>
      <c r="I131" s="24">
        <f t="shared" si="6"/>
        <v>0.8317136781347308</v>
      </c>
      <c r="J131" s="7">
        <f t="shared" si="7"/>
        <v>-11079.129999999997</v>
      </c>
    </row>
    <row r="132" spans="1:10" s="26" customFormat="1" ht="12.75" hidden="1">
      <c r="A132" s="27">
        <v>110205</v>
      </c>
      <c r="B132" s="27" t="s">
        <v>110</v>
      </c>
      <c r="C132" s="19">
        <v>330200</v>
      </c>
      <c r="D132" s="19">
        <v>331215</v>
      </c>
      <c r="E132" s="19">
        <v>70275</v>
      </c>
      <c r="F132" s="20">
        <v>65950.09</v>
      </c>
      <c r="G132" s="24">
        <f t="shared" si="4"/>
        <v>0.19972771047849788</v>
      </c>
      <c r="H132" s="24">
        <f t="shared" si="5"/>
        <v>0.199115649955467</v>
      </c>
      <c r="I132" s="24">
        <f t="shared" si="6"/>
        <v>0.9384573461401636</v>
      </c>
      <c r="J132" s="7">
        <f t="shared" si="7"/>
        <v>-4324.9100000000035</v>
      </c>
    </row>
    <row r="133" spans="1:10" s="26" customFormat="1" ht="89.25" hidden="1">
      <c r="A133" s="27">
        <v>110206</v>
      </c>
      <c r="B133" s="27" t="s">
        <v>71</v>
      </c>
      <c r="C133" s="19">
        <v>0</v>
      </c>
      <c r="D133" s="19">
        <v>2164</v>
      </c>
      <c r="E133" s="19">
        <v>0</v>
      </c>
      <c r="F133" s="20">
        <v>0</v>
      </c>
      <c r="G133" s="24" t="e">
        <f t="shared" si="4"/>
        <v>#DIV/0!</v>
      </c>
      <c r="H133" s="24">
        <f t="shared" si="5"/>
        <v>0</v>
      </c>
      <c r="I133" s="24" t="e">
        <f t="shared" si="6"/>
        <v>#DIV/0!</v>
      </c>
      <c r="J133" s="7">
        <f t="shared" si="7"/>
        <v>0</v>
      </c>
    </row>
    <row r="134" spans="1:10" s="26" customFormat="1" ht="12.75" hidden="1">
      <c r="A134" s="27">
        <v>110502</v>
      </c>
      <c r="B134" s="27" t="s">
        <v>111</v>
      </c>
      <c r="C134" s="19">
        <v>127837</v>
      </c>
      <c r="D134" s="19">
        <v>128257</v>
      </c>
      <c r="E134" s="19">
        <v>21511</v>
      </c>
      <c r="F134" s="20">
        <v>18474.81</v>
      </c>
      <c r="G134" s="24">
        <f t="shared" si="4"/>
        <v>0.14451848838755604</v>
      </c>
      <c r="H134" s="24">
        <f t="shared" si="5"/>
        <v>0.14404523729698965</v>
      </c>
      <c r="I134" s="24">
        <f t="shared" si="6"/>
        <v>0.8588540746594766</v>
      </c>
      <c r="J134" s="7">
        <f t="shared" si="7"/>
        <v>-3036.1899999999987</v>
      </c>
    </row>
    <row r="135" spans="1:10" s="26" customFormat="1" ht="12.75">
      <c r="A135" s="23">
        <v>120000</v>
      </c>
      <c r="B135" s="23" t="s">
        <v>112</v>
      </c>
      <c r="C135" s="19">
        <v>122900</v>
      </c>
      <c r="D135" s="46">
        <v>238900</v>
      </c>
      <c r="E135" s="19">
        <v>234900</v>
      </c>
      <c r="F135" s="46">
        <v>238900</v>
      </c>
      <c r="G135" s="24">
        <f t="shared" si="4"/>
        <v>1.9438567941415785</v>
      </c>
      <c r="H135" s="24">
        <f t="shared" si="5"/>
        <v>1</v>
      </c>
      <c r="I135" s="24">
        <f t="shared" si="6"/>
        <v>1.0170285227756493</v>
      </c>
      <c r="J135" s="7">
        <f t="shared" si="7"/>
        <v>4000</v>
      </c>
    </row>
    <row r="136" spans="1:10" s="26" customFormat="1" ht="12.75" hidden="1">
      <c r="A136" s="27">
        <v>120201</v>
      </c>
      <c r="B136" s="27" t="s">
        <v>113</v>
      </c>
      <c r="C136" s="19">
        <v>80000</v>
      </c>
      <c r="D136" s="19">
        <v>80000</v>
      </c>
      <c r="E136" s="19">
        <v>19990</v>
      </c>
      <c r="F136" s="20">
        <v>19989</v>
      </c>
      <c r="G136" s="24">
        <f t="shared" si="4"/>
        <v>0.2498625</v>
      </c>
      <c r="H136" s="24">
        <f t="shared" si="5"/>
        <v>0.2498625</v>
      </c>
      <c r="I136" s="24">
        <f t="shared" si="6"/>
        <v>0.9999499749874937</v>
      </c>
      <c r="J136" s="7">
        <f t="shared" si="7"/>
        <v>-1</v>
      </c>
    </row>
    <row r="137" spans="1:10" s="26" customFormat="1" ht="12.75">
      <c r="A137" s="23">
        <v>130000</v>
      </c>
      <c r="B137" s="23" t="s">
        <v>114</v>
      </c>
      <c r="C137" s="19">
        <v>374700</v>
      </c>
      <c r="D137" s="46">
        <v>428916</v>
      </c>
      <c r="E137" s="19">
        <v>362804</v>
      </c>
      <c r="F137" s="46">
        <v>428067.41</v>
      </c>
      <c r="G137" s="24">
        <f t="shared" si="4"/>
        <v>1.1424270349613024</v>
      </c>
      <c r="H137" s="24">
        <f t="shared" si="5"/>
        <v>0.9980215473426032</v>
      </c>
      <c r="I137" s="24">
        <f t="shared" si="6"/>
        <v>1.179886136867289</v>
      </c>
      <c r="J137" s="7">
        <f t="shared" si="7"/>
        <v>65263.409999999974</v>
      </c>
    </row>
    <row r="138" spans="1:10" s="26" customFormat="1" ht="25.5" hidden="1">
      <c r="A138" s="27">
        <v>130102</v>
      </c>
      <c r="B138" s="27" t="s">
        <v>115</v>
      </c>
      <c r="C138" s="19">
        <v>5000</v>
      </c>
      <c r="D138" s="19">
        <v>15000</v>
      </c>
      <c r="E138" s="19">
        <v>7500</v>
      </c>
      <c r="F138" s="20">
        <v>2350</v>
      </c>
      <c r="G138" s="24">
        <f t="shared" si="4"/>
        <v>0.47</v>
      </c>
      <c r="H138" s="24">
        <f t="shared" si="5"/>
        <v>0.15666666666666668</v>
      </c>
      <c r="I138" s="24">
        <f t="shared" si="6"/>
        <v>0.31333333333333335</v>
      </c>
      <c r="J138" s="7">
        <f t="shared" si="7"/>
        <v>-5150</v>
      </c>
    </row>
    <row r="139" spans="1:10" s="26" customFormat="1" ht="25.5" hidden="1">
      <c r="A139" s="27">
        <v>130107</v>
      </c>
      <c r="B139" s="27" t="s">
        <v>116</v>
      </c>
      <c r="C139" s="19">
        <v>166700</v>
      </c>
      <c r="D139" s="19">
        <v>166700</v>
      </c>
      <c r="E139" s="19">
        <v>41700</v>
      </c>
      <c r="F139" s="20">
        <v>38650.6</v>
      </c>
      <c r="G139" s="24">
        <f t="shared" si="4"/>
        <v>0.23185722855428914</v>
      </c>
      <c r="H139" s="24">
        <f t="shared" si="5"/>
        <v>0.23185722855428914</v>
      </c>
      <c r="I139" s="24">
        <f t="shared" si="6"/>
        <v>0.926872901678657</v>
      </c>
      <c r="J139" s="7">
        <f t="shared" si="7"/>
        <v>-3049.4000000000015</v>
      </c>
    </row>
    <row r="140" spans="1:10" s="26" customFormat="1" ht="38.25" hidden="1">
      <c r="A140" s="27">
        <v>130204</v>
      </c>
      <c r="B140" s="27" t="s">
        <v>117</v>
      </c>
      <c r="C140" s="19">
        <v>23800</v>
      </c>
      <c r="D140" s="19">
        <v>26800</v>
      </c>
      <c r="E140" s="19">
        <v>9000</v>
      </c>
      <c r="F140" s="20">
        <v>6423.45</v>
      </c>
      <c r="G140" s="24">
        <f t="shared" si="4"/>
        <v>0.26989285714285716</v>
      </c>
      <c r="H140" s="24">
        <f t="shared" si="5"/>
        <v>0.2396809701492537</v>
      </c>
      <c r="I140" s="24">
        <f t="shared" si="6"/>
        <v>0.7137166666666667</v>
      </c>
      <c r="J140" s="7">
        <f t="shared" si="7"/>
        <v>-2576.55</v>
      </c>
    </row>
    <row r="141" spans="1:10" s="26" customFormat="1" ht="25.5">
      <c r="A141" s="23">
        <v>170000</v>
      </c>
      <c r="B141" s="23" t="s">
        <v>118</v>
      </c>
      <c r="C141" s="19">
        <v>6000</v>
      </c>
      <c r="D141" s="46">
        <v>75053</v>
      </c>
      <c r="E141" s="19">
        <v>15180</v>
      </c>
      <c r="F141" s="46">
        <v>75053</v>
      </c>
      <c r="G141" s="24">
        <f t="shared" si="4"/>
        <v>12.508833333333333</v>
      </c>
      <c r="H141" s="24">
        <f t="shared" si="5"/>
        <v>1</v>
      </c>
      <c r="I141" s="24">
        <f t="shared" si="6"/>
        <v>4.944202898550724</v>
      </c>
      <c r="J141" s="7">
        <f t="shared" si="7"/>
        <v>59873</v>
      </c>
    </row>
    <row r="142" spans="1:10" s="26" customFormat="1" ht="38.25" hidden="1">
      <c r="A142" s="27"/>
      <c r="B142" s="27" t="s">
        <v>119</v>
      </c>
      <c r="C142" s="21"/>
      <c r="D142" s="21"/>
      <c r="E142" s="21"/>
      <c r="F142" s="22"/>
      <c r="G142" s="24" t="e">
        <f t="shared" si="4"/>
        <v>#DIV/0!</v>
      </c>
      <c r="H142" s="24" t="e">
        <f t="shared" si="5"/>
        <v>#DIV/0!</v>
      </c>
      <c r="I142" s="24" t="e">
        <f t="shared" si="6"/>
        <v>#DIV/0!</v>
      </c>
      <c r="J142" s="7">
        <f t="shared" si="7"/>
        <v>0</v>
      </c>
    </row>
    <row r="143" spans="1:10" s="26" customFormat="1" ht="38.25" hidden="1">
      <c r="A143" s="23">
        <v>170000</v>
      </c>
      <c r="B143" s="27" t="s">
        <v>120</v>
      </c>
      <c r="C143" s="21"/>
      <c r="D143" s="21"/>
      <c r="E143" s="21"/>
      <c r="F143" s="22"/>
      <c r="G143" s="24" t="e">
        <f t="shared" si="4"/>
        <v>#DIV/0!</v>
      </c>
      <c r="H143" s="24" t="e">
        <f t="shared" si="5"/>
        <v>#DIV/0!</v>
      </c>
      <c r="I143" s="24" t="e">
        <f t="shared" si="6"/>
        <v>#DIV/0!</v>
      </c>
      <c r="J143" s="7">
        <f t="shared" si="7"/>
        <v>0</v>
      </c>
    </row>
    <row r="144" spans="1:10" s="26" customFormat="1" ht="12.75" hidden="1">
      <c r="A144" s="27">
        <v>170102</v>
      </c>
      <c r="B144" s="23" t="s">
        <v>121</v>
      </c>
      <c r="C144" s="19"/>
      <c r="D144" s="19"/>
      <c r="E144" s="19"/>
      <c r="F144" s="20"/>
      <c r="G144" s="24" t="e">
        <f t="shared" si="4"/>
        <v>#DIV/0!</v>
      </c>
      <c r="H144" s="24" t="e">
        <f t="shared" si="5"/>
        <v>#DIV/0!</v>
      </c>
      <c r="I144" s="24" t="e">
        <f t="shared" si="6"/>
        <v>#DIV/0!</v>
      </c>
      <c r="J144" s="7">
        <f t="shared" si="7"/>
        <v>0</v>
      </c>
    </row>
    <row r="145" spans="1:10" s="26" customFormat="1" ht="25.5" hidden="1">
      <c r="A145" s="27">
        <v>170302</v>
      </c>
      <c r="B145" s="23" t="s">
        <v>138</v>
      </c>
      <c r="C145" s="19"/>
      <c r="D145" s="19">
        <v>0</v>
      </c>
      <c r="E145" s="19">
        <v>0</v>
      </c>
      <c r="F145" s="20">
        <v>0</v>
      </c>
      <c r="G145" s="24"/>
      <c r="H145" s="24" t="e">
        <f t="shared" si="5"/>
        <v>#DIV/0!</v>
      </c>
      <c r="I145" s="24" t="e">
        <f t="shared" si="6"/>
        <v>#DIV/0!</v>
      </c>
      <c r="J145" s="7">
        <f t="shared" si="7"/>
        <v>0</v>
      </c>
    </row>
    <row r="146" spans="1:10" s="26" customFormat="1" ht="12.75" hidden="1">
      <c r="A146" s="23"/>
      <c r="B146" s="23"/>
      <c r="C146" s="19"/>
      <c r="D146" s="19">
        <v>0</v>
      </c>
      <c r="E146" s="19">
        <v>0</v>
      </c>
      <c r="F146" s="20"/>
      <c r="G146" s="24"/>
      <c r="H146" s="24"/>
      <c r="I146" s="24"/>
      <c r="J146" s="7"/>
    </row>
    <row r="147" spans="1:10" s="26" customFormat="1" ht="25.5">
      <c r="A147" s="23">
        <v>210000</v>
      </c>
      <c r="B147" s="23" t="s">
        <v>138</v>
      </c>
      <c r="C147" s="19">
        <v>0</v>
      </c>
      <c r="D147" s="19">
        <v>43770</v>
      </c>
      <c r="E147" s="19">
        <v>43770</v>
      </c>
      <c r="F147" s="20">
        <v>43763.94</v>
      </c>
      <c r="G147" s="24"/>
      <c r="H147" s="24"/>
      <c r="I147" s="24"/>
      <c r="J147" s="7"/>
    </row>
    <row r="148" spans="1:10" s="26" customFormat="1" ht="12.75">
      <c r="A148" s="23">
        <v>250000</v>
      </c>
      <c r="B148" s="23" t="s">
        <v>136</v>
      </c>
      <c r="C148" s="19">
        <f>C149+C150+C151+C154+C157</f>
        <v>8036817</v>
      </c>
      <c r="D148" s="20">
        <f>D149+D150+D151+D154+D157+D156</f>
        <v>9791076.55</v>
      </c>
      <c r="E148" s="19">
        <f>E149+E150+E151+E154+E157</f>
        <v>7765609.55</v>
      </c>
      <c r="F148" s="20">
        <f>F149+F150+F151+F154+F157+F156</f>
        <v>9706439.93</v>
      </c>
      <c r="G148" s="24">
        <f t="shared" si="4"/>
        <v>1.207746789556114</v>
      </c>
      <c r="H148" s="24">
        <f t="shared" si="5"/>
        <v>0.9913557391194127</v>
      </c>
      <c r="I148" s="24">
        <f t="shared" si="6"/>
        <v>1.2499263409399717</v>
      </c>
      <c r="J148" s="7">
        <f t="shared" si="7"/>
        <v>1940830.38</v>
      </c>
    </row>
    <row r="149" spans="1:10" s="26" customFormat="1" ht="12.75">
      <c r="A149" s="23">
        <v>250102</v>
      </c>
      <c r="B149" s="27" t="s">
        <v>122</v>
      </c>
      <c r="C149" s="21">
        <v>100550</v>
      </c>
      <c r="D149" s="21">
        <v>10000</v>
      </c>
      <c r="E149" s="21">
        <v>40450</v>
      </c>
      <c r="F149" s="22">
        <v>0</v>
      </c>
      <c r="G149" s="24">
        <f t="shared" si="4"/>
        <v>0</v>
      </c>
      <c r="H149" s="24">
        <f t="shared" si="5"/>
        <v>0</v>
      </c>
      <c r="I149" s="24">
        <f t="shared" si="6"/>
        <v>0</v>
      </c>
      <c r="J149" s="7">
        <f t="shared" si="7"/>
        <v>-40450</v>
      </c>
    </row>
    <row r="150" spans="1:10" s="26" customFormat="1" ht="25.5" hidden="1">
      <c r="A150" s="23">
        <v>250203</v>
      </c>
      <c r="B150" s="27" t="s">
        <v>153</v>
      </c>
      <c r="C150" s="21"/>
      <c r="D150" s="21">
        <v>0</v>
      </c>
      <c r="E150" s="21">
        <v>0</v>
      </c>
      <c r="F150" s="22"/>
      <c r="G150" s="24"/>
      <c r="H150" s="24"/>
      <c r="I150" s="24"/>
      <c r="J150" s="7"/>
    </row>
    <row r="151" spans="1:10" s="26" customFormat="1" ht="12.75">
      <c r="A151" s="23">
        <v>250404</v>
      </c>
      <c r="B151" s="27" t="s">
        <v>125</v>
      </c>
      <c r="C151" s="21">
        <v>342600</v>
      </c>
      <c r="D151" s="45">
        <v>703906</v>
      </c>
      <c r="E151" s="21">
        <v>662406</v>
      </c>
      <c r="F151" s="45">
        <v>700996.98</v>
      </c>
      <c r="G151" s="24">
        <f t="shared" si="4"/>
        <v>2.0461091068301225</v>
      </c>
      <c r="H151" s="24">
        <f t="shared" si="5"/>
        <v>0.9958673175111449</v>
      </c>
      <c r="I151" s="24">
        <f t="shared" si="6"/>
        <v>1.058258802003605</v>
      </c>
      <c r="J151" s="7">
        <f t="shared" si="7"/>
        <v>38590.97999999998</v>
      </c>
    </row>
    <row r="152" spans="1:10" s="26" customFormat="1" ht="38.25" hidden="1">
      <c r="A152" s="27">
        <v>250102</v>
      </c>
      <c r="B152" s="23" t="s">
        <v>123</v>
      </c>
      <c r="C152" s="21">
        <v>0</v>
      </c>
      <c r="D152" s="21">
        <v>0</v>
      </c>
      <c r="E152" s="21">
        <v>0</v>
      </c>
      <c r="F152" s="22">
        <v>0</v>
      </c>
      <c r="G152" s="24" t="e">
        <f t="shared" si="4"/>
        <v>#DIV/0!</v>
      </c>
      <c r="H152" s="24" t="e">
        <f t="shared" si="5"/>
        <v>#DIV/0!</v>
      </c>
      <c r="I152" s="24" t="e">
        <f t="shared" si="6"/>
        <v>#DIV/0!</v>
      </c>
      <c r="J152" s="7">
        <f t="shared" si="7"/>
        <v>0</v>
      </c>
    </row>
    <row r="153" spans="1:10" s="26" customFormat="1" ht="38.25" hidden="1">
      <c r="A153" s="27"/>
      <c r="B153" s="27" t="s">
        <v>148</v>
      </c>
      <c r="C153" s="19"/>
      <c r="D153" s="19">
        <v>0</v>
      </c>
      <c r="E153" s="19">
        <v>0</v>
      </c>
      <c r="F153" s="20"/>
      <c r="G153" s="24"/>
      <c r="H153" s="24"/>
      <c r="I153" s="24"/>
      <c r="J153" s="7"/>
    </row>
    <row r="154" spans="1:10" s="26" customFormat="1" ht="51">
      <c r="A154" s="27">
        <v>250344</v>
      </c>
      <c r="B154" s="27" t="s">
        <v>124</v>
      </c>
      <c r="C154" s="21">
        <v>0</v>
      </c>
      <c r="D154" s="45">
        <v>336150</v>
      </c>
      <c r="E154" s="21">
        <v>284700</v>
      </c>
      <c r="F154" s="45">
        <v>323438.34</v>
      </c>
      <c r="G154" s="24"/>
      <c r="H154" s="24">
        <f t="shared" si="5"/>
        <v>0.9621845604640786</v>
      </c>
      <c r="I154" s="24">
        <f t="shared" si="6"/>
        <v>1.1360672286617493</v>
      </c>
      <c r="J154" s="7">
        <f t="shared" si="7"/>
        <v>38738.340000000026</v>
      </c>
    </row>
    <row r="155" spans="1:10" s="26" customFormat="1" ht="63.75" hidden="1">
      <c r="A155" s="27">
        <v>250343</v>
      </c>
      <c r="B155" s="27" t="s">
        <v>144</v>
      </c>
      <c r="C155" s="21">
        <v>0</v>
      </c>
      <c r="D155" s="21">
        <v>0</v>
      </c>
      <c r="E155" s="21">
        <v>0</v>
      </c>
      <c r="F155" s="22">
        <v>0</v>
      </c>
      <c r="G155" s="24" t="e">
        <f aca="true" t="shared" si="8" ref="G155:G188">F155/C155</f>
        <v>#DIV/0!</v>
      </c>
      <c r="H155" s="24" t="e">
        <f t="shared" si="5"/>
        <v>#DIV/0!</v>
      </c>
      <c r="I155" s="24" t="e">
        <f t="shared" si="6"/>
        <v>#DIV/0!</v>
      </c>
      <c r="J155" s="7">
        <f t="shared" si="7"/>
        <v>0</v>
      </c>
    </row>
    <row r="156" spans="1:10" s="26" customFormat="1" ht="38.25" hidden="1">
      <c r="A156" s="27">
        <v>250366</v>
      </c>
      <c r="B156" s="27" t="s">
        <v>163</v>
      </c>
      <c r="C156" s="21">
        <v>0</v>
      </c>
      <c r="D156" s="45"/>
      <c r="E156" s="21">
        <v>0</v>
      </c>
      <c r="F156" s="45"/>
      <c r="G156" s="24" t="e">
        <f t="shared" si="8"/>
        <v>#DIV/0!</v>
      </c>
      <c r="H156" s="24" t="e">
        <f t="shared" si="5"/>
        <v>#DIV/0!</v>
      </c>
      <c r="I156" s="24" t="e">
        <f t="shared" si="6"/>
        <v>#DIV/0!</v>
      </c>
      <c r="J156" s="7">
        <f t="shared" si="7"/>
        <v>0</v>
      </c>
    </row>
    <row r="157" spans="1:10" s="26" customFormat="1" ht="12.75">
      <c r="A157" s="27">
        <v>250380</v>
      </c>
      <c r="B157" s="27" t="s">
        <v>48</v>
      </c>
      <c r="C157" s="21">
        <v>7593667</v>
      </c>
      <c r="D157" s="45">
        <v>8741020.55</v>
      </c>
      <c r="E157" s="21">
        <v>6778053.55</v>
      </c>
      <c r="F157" s="45">
        <v>8682004.61</v>
      </c>
      <c r="G157" s="24">
        <f t="shared" si="8"/>
        <v>1.1433217456072275</v>
      </c>
      <c r="H157" s="24">
        <f t="shared" si="5"/>
        <v>0.9932483924889066</v>
      </c>
      <c r="I157" s="24">
        <f t="shared" si="6"/>
        <v>1.280899382979941</v>
      </c>
      <c r="J157" s="7">
        <f t="shared" si="7"/>
        <v>1903951.0599999996</v>
      </c>
    </row>
    <row r="158" spans="1:10" s="42" customFormat="1" ht="12.75">
      <c r="A158" s="12"/>
      <c r="B158" s="12" t="s">
        <v>137</v>
      </c>
      <c r="C158" s="41">
        <f>C75+C77+C87+C89+C128+C135+C137+C141+C146+C147+C148+C127</f>
        <v>92764836</v>
      </c>
      <c r="D158" s="41">
        <f>D75+D77+D87+D89+D128+D135+D137+D141+D146+D147+D148+D127</f>
        <v>106478918.61</v>
      </c>
      <c r="E158" s="41">
        <f>E75+E77+E87+E89+E128+E135+E137+E141+E146+E147+E148+E127</f>
        <v>76279963.61</v>
      </c>
      <c r="F158" s="41">
        <f>F75+F77+F87+F89+F128+F135+F137+F141+F146+F147+F148+F127</f>
        <v>106110520.73999998</v>
      </c>
      <c r="G158" s="15">
        <f t="shared" si="8"/>
        <v>1.1438657719397034</v>
      </c>
      <c r="H158" s="15">
        <f aca="true" t="shared" si="9" ref="H158:H188">F158/D158</f>
        <v>0.9965401802083532</v>
      </c>
      <c r="I158" s="15">
        <f aca="true" t="shared" si="10" ref="I158:I188">F158/E158</f>
        <v>1.3910667456858792</v>
      </c>
      <c r="J158" s="7">
        <f>F158-E158</f>
        <v>29830557.12999998</v>
      </c>
    </row>
    <row r="159" spans="1:10" s="26" customFormat="1" ht="15.75">
      <c r="A159" s="28"/>
      <c r="B159" s="36" t="s">
        <v>127</v>
      </c>
      <c r="C159" s="30" t="s">
        <v>154</v>
      </c>
      <c r="D159" s="30"/>
      <c r="E159" s="30"/>
      <c r="F159" s="30"/>
      <c r="G159" s="24"/>
      <c r="H159" s="24"/>
      <c r="I159" s="24" t="e">
        <f t="shared" si="10"/>
        <v>#DIV/0!</v>
      </c>
      <c r="J159" s="7">
        <f aca="true" t="shared" si="11" ref="J159:J188">F159-E159</f>
        <v>0</v>
      </c>
    </row>
    <row r="160" spans="1:10" s="26" customFormat="1" ht="12.75">
      <c r="A160" s="28"/>
      <c r="B160" s="27"/>
      <c r="C160" s="30"/>
      <c r="D160" s="30"/>
      <c r="E160" s="30"/>
      <c r="F160" s="30"/>
      <c r="G160" s="24"/>
      <c r="H160" s="24"/>
      <c r="I160" s="24"/>
      <c r="J160" s="7"/>
    </row>
    <row r="161" spans="1:10" s="26" customFormat="1" ht="14.25">
      <c r="A161" s="28"/>
      <c r="B161" s="29" t="s">
        <v>53</v>
      </c>
      <c r="C161" s="30"/>
      <c r="D161" s="30"/>
      <c r="E161" s="30"/>
      <c r="F161" s="30"/>
      <c r="G161" s="24"/>
      <c r="H161" s="24"/>
      <c r="I161" s="24" t="e">
        <f t="shared" si="10"/>
        <v>#DIV/0!</v>
      </c>
      <c r="J161" s="7">
        <f t="shared" si="11"/>
        <v>0</v>
      </c>
    </row>
    <row r="162" spans="1:10" s="26" customFormat="1" ht="12.75">
      <c r="A162" s="31">
        <v>25000000</v>
      </c>
      <c r="B162" s="23" t="s">
        <v>32</v>
      </c>
      <c r="C162" s="25">
        <f>C163+C167</f>
        <v>71500</v>
      </c>
      <c r="D162" s="25">
        <f>D163+D167</f>
        <v>71500</v>
      </c>
      <c r="E162" s="25">
        <f>E163+E167</f>
        <v>17875</v>
      </c>
      <c r="F162" s="25">
        <f>F163+F167</f>
        <v>2500244.5</v>
      </c>
      <c r="G162" s="24">
        <f t="shared" si="8"/>
        <v>34.96845454545455</v>
      </c>
      <c r="H162" s="24">
        <f t="shared" si="9"/>
        <v>34.96845454545455</v>
      </c>
      <c r="I162" s="24">
        <f t="shared" si="10"/>
        <v>139.8738181818182</v>
      </c>
      <c r="J162" s="7">
        <f t="shared" si="11"/>
        <v>2482369.5</v>
      </c>
    </row>
    <row r="163" spans="1:10" s="26" customFormat="1" ht="25.5">
      <c r="A163" s="52">
        <v>25010000</v>
      </c>
      <c r="B163" s="53" t="s">
        <v>33</v>
      </c>
      <c r="C163" s="54">
        <v>71500</v>
      </c>
      <c r="D163" s="54">
        <v>71500</v>
      </c>
      <c r="E163" s="54">
        <v>17875</v>
      </c>
      <c r="F163" s="54">
        <v>312415.7</v>
      </c>
      <c r="G163" s="55">
        <f t="shared" si="8"/>
        <v>4.36945034965035</v>
      </c>
      <c r="H163" s="55">
        <f t="shared" si="9"/>
        <v>4.36945034965035</v>
      </c>
      <c r="I163" s="24">
        <f t="shared" si="10"/>
        <v>17.4778013986014</v>
      </c>
      <c r="J163" s="7">
        <f t="shared" si="11"/>
        <v>294540.7</v>
      </c>
    </row>
    <row r="164" spans="1:10" s="26" customFormat="1" ht="38.25" hidden="1">
      <c r="A164" s="52">
        <v>25010100</v>
      </c>
      <c r="B164" s="53" t="s">
        <v>34</v>
      </c>
      <c r="C164" s="54">
        <v>245500</v>
      </c>
      <c r="D164" s="54">
        <v>245500</v>
      </c>
      <c r="E164" s="54">
        <v>61375</v>
      </c>
      <c r="F164" s="54">
        <v>68017</v>
      </c>
      <c r="G164" s="55">
        <f t="shared" si="8"/>
        <v>0.2770549898167006</v>
      </c>
      <c r="H164" s="55">
        <f t="shared" si="9"/>
        <v>0.2770549898167006</v>
      </c>
      <c r="I164" s="24">
        <f t="shared" si="10"/>
        <v>1.1082199592668025</v>
      </c>
      <c r="J164" s="7">
        <f t="shared" si="11"/>
        <v>6642</v>
      </c>
    </row>
    <row r="165" spans="1:10" s="26" customFormat="1" ht="12.75" hidden="1">
      <c r="A165" s="52">
        <v>25010300</v>
      </c>
      <c r="B165" s="53" t="s">
        <v>35</v>
      </c>
      <c r="C165" s="54">
        <v>2700</v>
      </c>
      <c r="D165" s="54">
        <v>2700</v>
      </c>
      <c r="E165" s="54">
        <v>675</v>
      </c>
      <c r="F165" s="54">
        <v>1381</v>
      </c>
      <c r="G165" s="55">
        <f t="shared" si="8"/>
        <v>0.5114814814814815</v>
      </c>
      <c r="H165" s="55">
        <f t="shared" si="9"/>
        <v>0.5114814814814815</v>
      </c>
      <c r="I165" s="24">
        <f t="shared" si="10"/>
        <v>2.045925925925926</v>
      </c>
      <c r="J165" s="7">
        <f t="shared" si="11"/>
        <v>706</v>
      </c>
    </row>
    <row r="166" spans="1:10" s="26" customFormat="1" ht="25.5" hidden="1">
      <c r="A166" s="56">
        <v>25010400</v>
      </c>
      <c r="B166" s="53" t="s">
        <v>131</v>
      </c>
      <c r="C166" s="54"/>
      <c r="D166" s="54"/>
      <c r="E166" s="54"/>
      <c r="F166" s="54">
        <v>466</v>
      </c>
      <c r="G166" s="55" t="e">
        <f t="shared" si="8"/>
        <v>#DIV/0!</v>
      </c>
      <c r="H166" s="55" t="e">
        <f t="shared" si="9"/>
        <v>#DIV/0!</v>
      </c>
      <c r="I166" s="24" t="e">
        <f t="shared" si="10"/>
        <v>#DIV/0!</v>
      </c>
      <c r="J166" s="7">
        <f t="shared" si="11"/>
        <v>466</v>
      </c>
    </row>
    <row r="167" spans="1:10" s="26" customFormat="1" ht="25.5">
      <c r="A167" s="52">
        <v>25020000</v>
      </c>
      <c r="B167" s="53" t="s">
        <v>132</v>
      </c>
      <c r="C167" s="54"/>
      <c r="D167" s="54"/>
      <c r="E167" s="54">
        <v>0</v>
      </c>
      <c r="F167" s="54">
        <v>2187828.8</v>
      </c>
      <c r="G167" s="55"/>
      <c r="H167" s="55"/>
      <c r="I167" s="24" t="e">
        <f t="shared" si="10"/>
        <v>#DIV/0!</v>
      </c>
      <c r="J167" s="7">
        <f t="shared" si="11"/>
        <v>2187828.8</v>
      </c>
    </row>
    <row r="168" spans="1:10" s="26" customFormat="1" ht="12.75" hidden="1">
      <c r="A168" s="31">
        <v>43000000</v>
      </c>
      <c r="B168" s="23" t="s">
        <v>50</v>
      </c>
      <c r="C168" s="25">
        <v>0</v>
      </c>
      <c r="D168" s="25">
        <v>0</v>
      </c>
      <c r="E168" s="25">
        <v>0</v>
      </c>
      <c r="F168" s="30">
        <v>0</v>
      </c>
      <c r="G168" s="24" t="e">
        <f t="shared" si="8"/>
        <v>#DIV/0!</v>
      </c>
      <c r="H168" s="24" t="e">
        <f t="shared" si="9"/>
        <v>#DIV/0!</v>
      </c>
      <c r="I168" s="24" t="e">
        <f t="shared" si="10"/>
        <v>#DIV/0!</v>
      </c>
      <c r="J168" s="7">
        <f t="shared" si="11"/>
        <v>0</v>
      </c>
    </row>
    <row r="169" spans="1:10" s="26" customFormat="1" ht="12.75">
      <c r="A169" s="28">
        <v>41035000</v>
      </c>
      <c r="B169" s="37" t="s">
        <v>152</v>
      </c>
      <c r="C169" s="30">
        <v>0</v>
      </c>
      <c r="D169" s="30">
        <v>267688.25</v>
      </c>
      <c r="E169" s="30">
        <v>363000</v>
      </c>
      <c r="F169" s="30">
        <v>237482.25</v>
      </c>
      <c r="G169" s="24"/>
      <c r="H169" s="24">
        <f t="shared" si="9"/>
        <v>0.8871597838156886</v>
      </c>
      <c r="I169" s="24">
        <f t="shared" si="10"/>
        <v>0.6542210743801653</v>
      </c>
      <c r="J169" s="7">
        <f t="shared" si="11"/>
        <v>-125517.75</v>
      </c>
    </row>
    <row r="170" spans="1:10" s="26" customFormat="1" ht="51">
      <c r="A170" s="28">
        <v>41035200</v>
      </c>
      <c r="B170" s="37" t="s">
        <v>168</v>
      </c>
      <c r="C170" s="30"/>
      <c r="D170" s="30">
        <v>900000</v>
      </c>
      <c r="E170" s="30"/>
      <c r="F170" s="30">
        <v>300000</v>
      </c>
      <c r="G170" s="24"/>
      <c r="H170" s="24">
        <f t="shared" si="9"/>
        <v>0.3333333333333333</v>
      </c>
      <c r="I170" s="24" t="e">
        <f t="shared" si="10"/>
        <v>#DIV/0!</v>
      </c>
      <c r="J170" s="7">
        <f t="shared" si="11"/>
        <v>300000</v>
      </c>
    </row>
    <row r="171" spans="1:10" s="26" customFormat="1" ht="12.75">
      <c r="A171" s="31" t="s">
        <v>128</v>
      </c>
      <c r="B171" s="23"/>
      <c r="C171" s="25">
        <f>C162+C168+C169+C170</f>
        <v>71500</v>
      </c>
      <c r="D171" s="25">
        <f>D162+D168+D169+D170</f>
        <v>1239188.25</v>
      </c>
      <c r="E171" s="25">
        <f>E162+E168+E169+E170</f>
        <v>380875</v>
      </c>
      <c r="F171" s="25">
        <f>F162+F168+F169+F170</f>
        <v>3037726.75</v>
      </c>
      <c r="G171" s="24">
        <f t="shared" si="8"/>
        <v>42.48568881118881</v>
      </c>
      <c r="H171" s="24">
        <f t="shared" si="9"/>
        <v>2.4513844042662605</v>
      </c>
      <c r="I171" s="24">
        <f t="shared" si="10"/>
        <v>7.975652773219561</v>
      </c>
      <c r="J171" s="7">
        <f t="shared" si="11"/>
        <v>2656851.75</v>
      </c>
    </row>
    <row r="172" spans="1:10" s="26" customFormat="1" ht="12.75">
      <c r="A172" s="28"/>
      <c r="B172" s="27" t="s">
        <v>129</v>
      </c>
      <c r="C172" s="30"/>
      <c r="D172" s="30"/>
      <c r="E172" s="30"/>
      <c r="F172" s="30"/>
      <c r="G172" s="24"/>
      <c r="H172" s="24"/>
      <c r="I172" s="24" t="e">
        <f t="shared" si="10"/>
        <v>#DIV/0!</v>
      </c>
      <c r="J172" s="7">
        <f t="shared" si="11"/>
        <v>0</v>
      </c>
    </row>
    <row r="173" spans="1:10" s="26" customFormat="1" ht="12.75">
      <c r="A173" s="31"/>
      <c r="B173" s="27"/>
      <c r="C173" s="30"/>
      <c r="D173" s="30"/>
      <c r="E173" s="30"/>
      <c r="F173" s="30"/>
      <c r="G173" s="24"/>
      <c r="H173" s="24"/>
      <c r="I173" s="24" t="e">
        <f t="shared" si="10"/>
        <v>#DIV/0!</v>
      </c>
      <c r="J173" s="7">
        <f t="shared" si="11"/>
        <v>0</v>
      </c>
    </row>
    <row r="174" spans="1:10" s="26" customFormat="1" ht="14.25">
      <c r="A174" s="28"/>
      <c r="B174" s="29" t="s">
        <v>130</v>
      </c>
      <c r="C174" s="30"/>
      <c r="D174" s="30"/>
      <c r="E174" s="30"/>
      <c r="F174" s="30"/>
      <c r="G174" s="24"/>
      <c r="H174" s="24"/>
      <c r="I174" s="24" t="e">
        <f t="shared" si="10"/>
        <v>#DIV/0!</v>
      </c>
      <c r="J174" s="7">
        <f t="shared" si="11"/>
        <v>0</v>
      </c>
    </row>
    <row r="175" spans="1:10" s="26" customFormat="1" ht="12.75">
      <c r="A175" s="28"/>
      <c r="B175" s="27"/>
      <c r="C175" s="30"/>
      <c r="D175" s="30"/>
      <c r="E175" s="30"/>
      <c r="F175" s="30"/>
      <c r="G175" s="24"/>
      <c r="H175" s="24"/>
      <c r="I175" s="24" t="e">
        <f t="shared" si="10"/>
        <v>#DIV/0!</v>
      </c>
      <c r="J175" s="7">
        <f t="shared" si="11"/>
        <v>0</v>
      </c>
    </row>
    <row r="176" spans="1:10" s="26" customFormat="1" ht="12.75">
      <c r="A176" s="28">
        <v>10000</v>
      </c>
      <c r="B176" s="27" t="s">
        <v>60</v>
      </c>
      <c r="C176" s="21">
        <v>4000</v>
      </c>
      <c r="D176" s="21">
        <v>23840</v>
      </c>
      <c r="E176" s="21">
        <v>22840</v>
      </c>
      <c r="F176" s="45">
        <v>23339.46</v>
      </c>
      <c r="G176" s="24">
        <f t="shared" si="8"/>
        <v>5.834865</v>
      </c>
      <c r="H176" s="24">
        <f t="shared" si="9"/>
        <v>0.9790041946308724</v>
      </c>
      <c r="I176" s="24">
        <f t="shared" si="10"/>
        <v>1.021867775831874</v>
      </c>
      <c r="J176" s="7">
        <f t="shared" si="11"/>
        <v>499.4599999999991</v>
      </c>
    </row>
    <row r="177" spans="1:10" s="26" customFormat="1" ht="12.75">
      <c r="A177" s="28">
        <v>70000</v>
      </c>
      <c r="B177" s="27" t="s">
        <v>62</v>
      </c>
      <c r="C177" s="21">
        <v>11200</v>
      </c>
      <c r="D177" s="45">
        <v>1292222</v>
      </c>
      <c r="E177" s="21">
        <v>1290116</v>
      </c>
      <c r="F177" s="45">
        <v>1465745.75</v>
      </c>
      <c r="G177" s="24">
        <f t="shared" si="8"/>
        <v>130.87015625</v>
      </c>
      <c r="H177" s="24">
        <f t="shared" si="9"/>
        <v>1.1342832346144858</v>
      </c>
      <c r="I177" s="24">
        <f t="shared" si="10"/>
        <v>1.1361348514397156</v>
      </c>
      <c r="J177" s="7">
        <f t="shared" si="11"/>
        <v>175629.75</v>
      </c>
    </row>
    <row r="178" spans="1:10" s="26" customFormat="1" ht="12.75">
      <c r="A178" s="27">
        <v>80000</v>
      </c>
      <c r="B178" s="27" t="s">
        <v>72</v>
      </c>
      <c r="C178" s="21"/>
      <c r="D178" s="45">
        <v>490379</v>
      </c>
      <c r="E178" s="21">
        <v>336685</v>
      </c>
      <c r="F178" s="45">
        <v>1596286.89</v>
      </c>
      <c r="G178" s="24"/>
      <c r="H178" s="24">
        <f t="shared" si="9"/>
        <v>3.2552105412344328</v>
      </c>
      <c r="I178" s="24">
        <f t="shared" si="10"/>
        <v>4.7411880244145115</v>
      </c>
      <c r="J178" s="7">
        <f t="shared" si="11"/>
        <v>1259601.89</v>
      </c>
    </row>
    <row r="179" spans="1:10" s="26" customFormat="1" ht="25.5">
      <c r="A179" s="27">
        <v>90000</v>
      </c>
      <c r="B179" s="27" t="s">
        <v>74</v>
      </c>
      <c r="C179" s="21">
        <v>0</v>
      </c>
      <c r="D179" s="21">
        <v>0</v>
      </c>
      <c r="E179" s="21">
        <v>0</v>
      </c>
      <c r="F179" s="45">
        <v>208198.61</v>
      </c>
      <c r="G179" s="24"/>
      <c r="H179" s="24"/>
      <c r="I179" s="24" t="e">
        <f t="shared" si="10"/>
        <v>#DIV/0!</v>
      </c>
      <c r="J179" s="7">
        <f t="shared" si="11"/>
        <v>208198.61</v>
      </c>
    </row>
    <row r="180" spans="1:10" s="26" customFormat="1" ht="12.75">
      <c r="A180" s="27">
        <v>110000</v>
      </c>
      <c r="B180" s="27" t="s">
        <v>106</v>
      </c>
      <c r="C180" s="21">
        <v>56300</v>
      </c>
      <c r="D180" s="45">
        <v>357190</v>
      </c>
      <c r="E180" s="21">
        <v>347225</v>
      </c>
      <c r="F180" s="45">
        <v>488756.55</v>
      </c>
      <c r="G180" s="24">
        <f t="shared" si="8"/>
        <v>8.68128863232682</v>
      </c>
      <c r="H180" s="24">
        <f t="shared" si="9"/>
        <v>1.3683377194210364</v>
      </c>
      <c r="I180" s="24">
        <f t="shared" si="10"/>
        <v>1.4076076031391749</v>
      </c>
      <c r="J180" s="7">
        <f t="shared" si="11"/>
        <v>141531.55</v>
      </c>
    </row>
    <row r="181" spans="1:10" s="26" customFormat="1" ht="12.75">
      <c r="A181" s="27">
        <v>120000</v>
      </c>
      <c r="B181" s="27" t="s">
        <v>161</v>
      </c>
      <c r="C181" s="21">
        <v>0</v>
      </c>
      <c r="D181" s="21">
        <v>12000</v>
      </c>
      <c r="E181" s="21">
        <v>12000</v>
      </c>
      <c r="F181" s="45">
        <v>11704</v>
      </c>
      <c r="G181" s="24"/>
      <c r="H181" s="24">
        <f t="shared" si="9"/>
        <v>0.9753333333333334</v>
      </c>
      <c r="I181" s="24">
        <f t="shared" si="10"/>
        <v>0.9753333333333334</v>
      </c>
      <c r="J181" s="7">
        <f t="shared" si="11"/>
        <v>-296</v>
      </c>
    </row>
    <row r="182" spans="1:10" s="26" customFormat="1" ht="12.75">
      <c r="A182" s="27">
        <v>150000</v>
      </c>
      <c r="B182" s="27" t="s">
        <v>158</v>
      </c>
      <c r="C182" s="21">
        <v>0</v>
      </c>
      <c r="D182" s="45">
        <v>3458000</v>
      </c>
      <c r="E182" s="21">
        <v>504200</v>
      </c>
      <c r="F182" s="45">
        <v>3457823.96</v>
      </c>
      <c r="G182" s="24"/>
      <c r="H182" s="24">
        <f t="shared" si="9"/>
        <v>0.9999490919606709</v>
      </c>
      <c r="I182" s="24">
        <f t="shared" si="10"/>
        <v>6.8580403808012695</v>
      </c>
      <c r="J182" s="7">
        <f t="shared" si="11"/>
        <v>2953623.96</v>
      </c>
    </row>
    <row r="183" spans="1:10" s="26" customFormat="1" ht="25.5">
      <c r="A183" s="27"/>
      <c r="B183" s="27" t="s">
        <v>150</v>
      </c>
      <c r="C183" s="21">
        <v>0</v>
      </c>
      <c r="D183" s="21">
        <v>0</v>
      </c>
      <c r="E183" s="21">
        <v>0</v>
      </c>
      <c r="F183" s="22">
        <v>0</v>
      </c>
      <c r="G183" s="24"/>
      <c r="H183" s="24"/>
      <c r="I183" s="24" t="e">
        <f t="shared" si="10"/>
        <v>#DIV/0!</v>
      </c>
      <c r="J183" s="7">
        <f t="shared" si="11"/>
        <v>0</v>
      </c>
    </row>
    <row r="184" spans="1:10" s="26" customFormat="1" ht="12.75">
      <c r="A184" s="27">
        <v>250000</v>
      </c>
      <c r="B184" s="27" t="s">
        <v>151</v>
      </c>
      <c r="C184" s="21">
        <v>0</v>
      </c>
      <c r="D184" s="45">
        <v>363362.25</v>
      </c>
      <c r="E184" s="21">
        <v>363362.25</v>
      </c>
      <c r="F184" s="45">
        <v>335962.25</v>
      </c>
      <c r="G184" s="24"/>
      <c r="H184" s="24">
        <f t="shared" si="9"/>
        <v>0.9245931573794471</v>
      </c>
      <c r="I184" s="24">
        <f t="shared" si="10"/>
        <v>0.9245931573794471</v>
      </c>
      <c r="J184" s="7">
        <f t="shared" si="11"/>
        <v>-27400</v>
      </c>
    </row>
    <row r="185" spans="1:10" s="39" customFormat="1" ht="12.75">
      <c r="A185" s="43"/>
      <c r="B185" s="12" t="s">
        <v>135</v>
      </c>
      <c r="C185" s="44">
        <f>C176+C177+C178+C179+C180+C181+C182+C183+C184</f>
        <v>71500</v>
      </c>
      <c r="D185" s="44">
        <f>D176+D177+D178+D179+D180+D181+D182+D183+D184</f>
        <v>5996993.25</v>
      </c>
      <c r="E185" s="44">
        <f>E176+E177+E178+E179+E180+E181+E182+E183+E184</f>
        <v>2876428.25</v>
      </c>
      <c r="F185" s="41">
        <f>F176+F177+F178+F179+F180+F181+F182+F183+F184</f>
        <v>7587817.469999999</v>
      </c>
      <c r="G185" s="15">
        <f t="shared" si="8"/>
        <v>106.12332125874124</v>
      </c>
      <c r="H185" s="15">
        <f t="shared" si="9"/>
        <v>1.2652703035808817</v>
      </c>
      <c r="I185" s="15">
        <f t="shared" si="10"/>
        <v>2.6379303811941073</v>
      </c>
      <c r="J185" s="7">
        <f t="shared" si="11"/>
        <v>4711389.219999999</v>
      </c>
    </row>
    <row r="186" spans="1:10" s="26" customFormat="1" ht="12.75">
      <c r="A186" s="27"/>
      <c r="B186" s="27"/>
      <c r="C186" s="30"/>
      <c r="D186" s="30"/>
      <c r="E186" s="30"/>
      <c r="F186" s="30"/>
      <c r="G186" s="24"/>
      <c r="H186" s="24"/>
      <c r="I186" s="24" t="e">
        <f t="shared" si="10"/>
        <v>#DIV/0!</v>
      </c>
      <c r="J186" s="7">
        <f t="shared" si="11"/>
        <v>0</v>
      </c>
    </row>
    <row r="187" spans="1:10" s="26" customFormat="1" ht="30">
      <c r="A187" s="23" t="s">
        <v>126</v>
      </c>
      <c r="B187" s="38" t="s">
        <v>133</v>
      </c>
      <c r="C187" s="25">
        <f>C72+C171</f>
        <v>92856336</v>
      </c>
      <c r="D187" s="25">
        <f>D72+D171</f>
        <v>108850241.91</v>
      </c>
      <c r="E187" s="25">
        <f>E72+E171</f>
        <v>20981299</v>
      </c>
      <c r="F187" s="25">
        <f>F72+F171</f>
        <v>112300756.23</v>
      </c>
      <c r="G187" s="24">
        <f t="shared" si="8"/>
        <v>1.2094032681840903</v>
      </c>
      <c r="H187" s="24">
        <f t="shared" si="9"/>
        <v>1.0316996476944256</v>
      </c>
      <c r="I187" s="24">
        <f t="shared" si="10"/>
        <v>5.352421517371256</v>
      </c>
      <c r="J187" s="7">
        <f t="shared" si="11"/>
        <v>91319457.23</v>
      </c>
    </row>
    <row r="188" spans="1:10" s="26" customFormat="1" ht="30">
      <c r="A188" s="31"/>
      <c r="B188" s="38" t="s">
        <v>134</v>
      </c>
      <c r="C188" s="25">
        <f>C158+C185</f>
        <v>92836336</v>
      </c>
      <c r="D188" s="25">
        <f>D158+D185</f>
        <v>112475911.86</v>
      </c>
      <c r="E188" s="25">
        <f>E158+E185</f>
        <v>79156391.86</v>
      </c>
      <c r="F188" s="25">
        <f>F158+F185</f>
        <v>113698338.20999998</v>
      </c>
      <c r="G188" s="24">
        <f t="shared" si="8"/>
        <v>1.2247180695498363</v>
      </c>
      <c r="H188" s="24">
        <f t="shared" si="9"/>
        <v>1.0108683390939879</v>
      </c>
      <c r="I188" s="24">
        <f t="shared" si="10"/>
        <v>1.4363759582560638</v>
      </c>
      <c r="J188" s="7">
        <f t="shared" si="11"/>
        <v>34541946.34999998</v>
      </c>
    </row>
    <row r="189" ht="12.75">
      <c r="A189" s="8"/>
    </row>
    <row r="190" ht="12.75">
      <c r="A190" s="8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</sheetData>
  <sheetProtection/>
  <mergeCells count="14">
    <mergeCell ref="A73:B73"/>
    <mergeCell ref="A10:B10"/>
    <mergeCell ref="D6:D8"/>
    <mergeCell ref="E6:E8"/>
    <mergeCell ref="G6:I6"/>
    <mergeCell ref="G7:G8"/>
    <mergeCell ref="F6:F8"/>
    <mergeCell ref="A4:J4"/>
    <mergeCell ref="A6:A8"/>
    <mergeCell ref="B6:B8"/>
    <mergeCell ref="C6:C8"/>
    <mergeCell ref="J6:J8"/>
    <mergeCell ref="H7:H8"/>
    <mergeCell ref="I7:I8"/>
  </mergeCells>
  <printOptions/>
  <pageMargins left="0.1968503937007874" right="0.1968503937007874" top="0.1968503937007874" bottom="0" header="0" footer="0"/>
  <pageSetup horizontalDpi="600" verticalDpi="600" orientation="portrait" paperSize="9" scale="61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Наташа</cp:lastModifiedBy>
  <cp:lastPrinted>2016-04-26T05:53:18Z</cp:lastPrinted>
  <dcterms:created xsi:type="dcterms:W3CDTF">2009-05-14T04:35:04Z</dcterms:created>
  <dcterms:modified xsi:type="dcterms:W3CDTF">2017-02-28T11:31:42Z</dcterms:modified>
  <cp:category/>
  <cp:version/>
  <cp:contentType/>
  <cp:contentStatus/>
</cp:coreProperties>
</file>