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<sst xmlns="http://schemas.openxmlformats.org/spreadsheetml/2006/main" count="1226" uniqueCount="503">
  <si>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</si>
  <si>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</si>
  <si>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</si>
  <si>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</si>
  <si>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</si>
  <si>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</si>
  <si>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</si>
  <si>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</si>
  <si>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</si>
  <si>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</si>
  <si>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</si>
  <si>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</si>
  <si>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</si>
  <si>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</si>
  <si>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</si>
  <si>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</si>
  <si>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</si>
  <si>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</si>
  <si>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</si>
  <si>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</si>
  <si>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</si>
  <si>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</si>
  <si>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</si>
  <si>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</si>
  <si>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</si>
  <si>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</si>
  <si>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</si>
  <si>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</si>
  <si>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</si>
  <si>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Разом доходів</t>
  </si>
  <si>
    <t>X</t>
  </si>
  <si>
    <t>0525000000</t>
  </si>
  <si>
    <t>(код бюджету)</t>
  </si>
  <si>
    <t>ДОХОДИ
районного бюджету на 2020 рік</t>
  </si>
  <si>
    <t>(зміни)</t>
  </si>
  <si>
    <t>Ганна ЛИСЕНКО</t>
  </si>
  <si>
    <t>до рішення 31 позачергової сесії Чечельницької</t>
  </si>
  <si>
    <t>районної ради 7 скликання</t>
  </si>
  <si>
    <t>13 листопада 2020 року  №  561</t>
  </si>
  <si>
    <t>Керуючий справами виконавчого апарату районної ради</t>
  </si>
  <si>
    <t>Додаток 2</t>
  </si>
  <si>
    <t>13.11.2020  року № 651</t>
  </si>
  <si>
    <t>ФІНАНСУВАННЯ
районного бюджету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</si>
  <si>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</si>
  <si>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</si>
  <si>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</si>
  <si>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</si>
  <si>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</si>
  <si>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</si>
  <si>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</si>
  <si>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</si>
  <si>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</si>
  <si>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Додаток 3</t>
  </si>
  <si>
    <t>13 листопада 2020 року № 651</t>
  </si>
  <si>
    <t>РОЗПОДІЛ</t>
  </si>
  <si>
    <t>видатків районного бюджету на 2020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</si>
  <si>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</si>
  <si>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</si>
  <si>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</si>
  <si>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</si>
  <si>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</si>
  <si>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</si>
  <si>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</si>
  <si>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</si>
  <si>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</si>
  <si>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</si>
  <si>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</si>
  <si>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</si>
  <si>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</si>
  <si>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</si>
  <si>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</si>
  <si>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</si>
  <si>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</si>
  <si>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</si>
  <si>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</si>
  <si>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</si>
  <si>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</si>
  <si>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</si>
  <si>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</si>
  <si>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</si>
  <si>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0600000</t>
  </si>
  <si>
    <t>Відділ освіти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</si>
  <si>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</si>
  <si>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</si>
  <si>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</si>
  <si>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</si>
  <si>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</si>
  <si>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</si>
  <si>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</si>
  <si>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</si>
  <si>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</si>
  <si>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</si>
  <si>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</si>
  <si>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</si>
  <si>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</si>
  <si>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</si>
  <si>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</si>
  <si>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</si>
  <si>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</si>
  <si>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</si>
  <si>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</si>
  <si>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</si>
  <si>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</si>
  <si>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</si>
  <si>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</si>
  <si>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</si>
  <si>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населенння</t>
  </si>
  <si>
    <t>0810000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</si>
  <si>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</si>
  <si>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</si>
  <si>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</si>
  <si>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</si>
  <si>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</si>
  <si>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</si>
  <si>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</si>
  <si>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</si>
  <si>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</si>
  <si>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</si>
  <si>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</si>
  <si>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</si>
  <si>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</si>
  <si>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</si>
  <si>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</si>
  <si>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</si>
  <si>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</si>
  <si>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</si>
  <si>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</si>
  <si>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</si>
  <si>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</si>
  <si>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</si>
  <si>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</si>
  <si>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1000000</t>
  </si>
  <si>
    <t>Сектор культури, молоді та спорту Чечельницької РДА</t>
  </si>
  <si>
    <t>1010000</t>
  </si>
  <si>
    <t>Відділ культури і туризму</t>
  </si>
  <si>
    <t>1011100</t>
  </si>
  <si>
    <t>1100</t>
  </si>
  <si>
    <t>Надання спеціальної освіти мистецькими школами</t>
  </si>
  <si>
    <t>1013130</t>
  </si>
  <si>
    <t>3130</t>
  </si>
  <si>
    <t>Реалізація державної політики у молодіжній сфері</t>
  </si>
  <si>
    <t>1013131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</si>
  <si>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</si>
  <si>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</si>
  <si>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</si>
  <si>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</si>
  <si>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</si>
  <si>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</si>
  <si>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</si>
  <si>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</si>
  <si>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</si>
  <si>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</si>
  <si>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</si>
  <si>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</si>
  <si>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</si>
  <si>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</si>
  <si>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</si>
  <si>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</si>
  <si>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</si>
  <si>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</si>
  <si>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</si>
  <si>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</si>
  <si>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</si>
  <si>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</si>
  <si>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</si>
  <si>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</si>
  <si>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</si>
  <si>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</si>
  <si>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</si>
  <si>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</si>
  <si>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</si>
  <si>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3700000</t>
  </si>
  <si>
    <t>Фінансове управління Чечельницької РДА</t>
  </si>
  <si>
    <t>3710000</t>
  </si>
  <si>
    <t>3719540</t>
  </si>
  <si>
    <t>9540</t>
  </si>
  <si>
    <t>0180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</si>
  <si>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</si>
  <si>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3719770</t>
  </si>
  <si>
    <t>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</si>
  <si>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</si>
  <si>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</si>
  <si>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</si>
  <si>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</si>
  <si>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Додаток  4</t>
  </si>
  <si>
    <t>Міжбюджетні трансферти районного бюджету</t>
  </si>
  <si>
    <t>на 2020 рік</t>
  </si>
  <si>
    <t>код бюджету</t>
  </si>
  <si>
    <t>Код бюджету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</si>
  <si>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</si>
  <si>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</si>
  <si>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</si>
  <si>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 :</t>
  </si>
  <si>
    <t>субвенції</t>
  </si>
  <si>
    <t>дотація на:</t>
  </si>
  <si>
    <t xml:space="preserve">субвенції </t>
  </si>
  <si>
    <t>загального фонду на:</t>
  </si>
  <si>
    <t>спеціального фонду на :</t>
  </si>
  <si>
    <t>спеціального фонду на:</t>
  </si>
  <si>
    <t>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</si>
  <si>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місцевих  бюджетів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</si>
  <si>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</si>
  <si>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0525080800</t>
  </si>
  <si>
    <t>с.Берізки</t>
  </si>
  <si>
    <t>0525080400</t>
  </si>
  <si>
    <t>с.Білий Камінь</t>
  </si>
  <si>
    <t>0525081300</t>
  </si>
  <si>
    <t>с.Бондурівка</t>
  </si>
  <si>
    <t>0525081600</t>
  </si>
  <si>
    <t>с.Бритавка</t>
  </si>
  <si>
    <t>0525082200</t>
  </si>
  <si>
    <t>с.Вербка</t>
  </si>
  <si>
    <t>0525082600</t>
  </si>
  <si>
    <t>с.Демівка</t>
  </si>
  <si>
    <t>0525083200</t>
  </si>
  <si>
    <t>с.Каташин</t>
  </si>
  <si>
    <t>0525083900</t>
  </si>
  <si>
    <t>с.Луги</t>
  </si>
  <si>
    <t>0525084200</t>
  </si>
  <si>
    <t>с.Любомирка</t>
  </si>
  <si>
    <t>0525084400</t>
  </si>
  <si>
    <t>с.Ольгопіль</t>
  </si>
  <si>
    <t>0525084800</t>
  </si>
  <si>
    <t>с.Рогузка</t>
  </si>
  <si>
    <t>0525085300</t>
  </si>
  <si>
    <t>с.Стратіївка</t>
  </si>
  <si>
    <t>0525086400</t>
  </si>
  <si>
    <t>с.Тартак</t>
  </si>
  <si>
    <t>0525087500</t>
  </si>
  <si>
    <t>с.Попова Гребля</t>
  </si>
  <si>
    <t>0525055100</t>
  </si>
  <si>
    <t>смт.Чечельник</t>
  </si>
  <si>
    <t>02325000000</t>
  </si>
  <si>
    <t>обласний бюджет</t>
  </si>
  <si>
    <t>Всього</t>
  </si>
  <si>
    <t xml:space="preserve">Керуючий справами виконавчого апарату районної ради </t>
  </si>
  <si>
    <t xml:space="preserve">Додаток  5
до рішення 31 позачергової сесії Чечельницької районної ради 7 скликання </t>
  </si>
  <si>
    <t>витрат районного бюджету на реалізацію місцевих/регіональних програм</t>
  </si>
  <si>
    <t>у 2020 році</t>
  </si>
  <si>
    <t>грн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</si>
  <si>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</si>
  <si>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</si>
  <si>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</si>
  <si>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Чечельницька районна державна адміністрація</t>
  </si>
  <si>
    <t xml:space="preserve">районна  Програма фінансової підтримки комунального некомерційного підприємства „Чечельницька центральна районна лікарня „ Чельницької районної ради Вінницької області” на 2019-2021 роки </t>
  </si>
  <si>
    <t>14.12.2018 № 474</t>
  </si>
  <si>
    <t>районна   цільова  соціальна   комплексна Програма підтримки сім’ї, молоді, демографічного розвитку, попередження торгівлі людьми, запобіганню насильства в сім’ї та забезпечення рівних прав і можливостей жінок та чоловіків на 2017-2020 роки </t>
  </si>
  <si>
    <t>25.11.2016 №154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</si>
  <si>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</si>
  <si>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районна  Програма організації харчування учнів закладів загальної середньої освіти району на 2020 рік</t>
  </si>
  <si>
    <t>20.12.2019 № 567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</si>
  <si>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 пенсіонерів та незахищених верств населення Чечельницького району на 2018-2022 роки</t>
  </si>
  <si>
    <t>15.12.2017 №326</t>
  </si>
  <si>
    <t>Програма підримки фізичних осіб ,що надають соціальні послуги громадянам Чечельницького району на 2020 рік</t>
  </si>
  <si>
    <t>20.12.2019 № 568</t>
  </si>
  <si>
    <t>районна комплексна Програма соціального захисту інвалідів, ветеранів війни та праці, громадян, які постраждали внаслідок Чорнобильської катастрофи,пенсіонерів та незахищених верств населення Чечельницького району на 2018-2022 роки</t>
  </si>
  <si>
    <t>Районна цільова соціальна комплексна  Програма підтримки сім"ї,молоді,демографічного розвитку ,попередження торгівлі людьми,запобіганню насильства в сім"ї та забезпечення рівних прав і можливостей чоловіків та жінок на 2017-2020 роки</t>
  </si>
  <si>
    <t>25.11.2016 № 154</t>
  </si>
  <si>
    <t>цільова соціальна Програма розвитку фізичної культури і спорту  у Чечельницькому районі на 2017-2020 роки</t>
  </si>
  <si>
    <t>23.12.2016 № 179</t>
  </si>
  <si>
    <t xml:space="preserve">Про Програму забезпечення виконання Чечельницькою районною державною адміністрацією повноважень, делегованих Чечельницькою районною радою на 2020-2022 роки </t>
  </si>
  <si>
    <t>20.12.2019 № 569</t>
  </si>
  <si>
    <t xml:space="preserve">Всього </t>
  </si>
  <si>
    <t xml:space="preserve">Керуючий справами виконавчого апарату районної ради                                                                    Ганна ЛИСЕНКО                      </t>
  </si>
  <si>
    <t>13 листопада 2020 року № 561</t>
  </si>
  <si>
    <t>Додаток 6</t>
  </si>
  <si>
    <t>13.11.2020 року № 651</t>
  </si>
  <si>
    <t>УТОЧНЕНІ ДОХОДИ
районного бюджету на 2020 рік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</si>
  <si>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</si>
  <si>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</si>
  <si>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</si>
  <si>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</si>
  <si>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</si>
  <si>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</si>
  <si>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Заборгованість за минулі періоди із сплати частини чистого прибутку (доходу) Національної акціонерної компанії `Нафтогаз України` та її підприємств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</si>
  <si>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</si>
  <si>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</si>
  <si>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</si>
  <si>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</si>
  <si>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</si>
  <si>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</si>
  <si>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</si>
  <si>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</si>
  <si>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</si>
  <si>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</si>
  <si>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</si>
  <si>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</si>
  <si>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</si>
  <si>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</si>
  <si>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</si>
  <si>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</si>
  <si>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</si>
  <si>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</si>
  <si>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</si>
  <si>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</si>
  <si>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</si>
  <si>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</si>
  <si>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</si>
  <si>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Додаток 7</t>
  </si>
  <si>
    <t>13.11.2020 № 651</t>
  </si>
  <si>
    <t>ФІНАНСУВАННЯ
районного бюджету на 2020 рік (уточнені)</t>
  </si>
  <si>
    <t>На початок періоду</t>
  </si>
  <si>
    <t>На кінець періоду</t>
  </si>
  <si>
    <t>Чечельницької районної ради 7 скликання</t>
  </si>
  <si>
    <t xml:space="preserve">до рішення 31 позачергової сесії </t>
  </si>
  <si>
    <t>Чечельницької  районної ради 7 скликання</t>
  </si>
  <si>
    <t>видатків районного бюджету на 2020 рік (уточнені)</t>
  </si>
  <si>
    <t>(грн.)</t>
  </si>
  <si>
    <t>0100000</t>
  </si>
  <si>
    <t>Чечельницька районна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</si>
  <si>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</si>
  <si>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</si>
  <si>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</si>
  <si>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</si>
  <si>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</si>
  <si>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</si>
  <si>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</si>
  <si>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Інша діяльність у сфері державного управління</t>
  </si>
  <si>
    <t>0113190</t>
  </si>
  <si>
    <t>3190</t>
  </si>
  <si>
    <t>Соціальний захист ветеранів війни та праці</t>
  </si>
  <si>
    <t>0113192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</si>
  <si>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</si>
  <si>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</si>
  <si>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0113240</t>
  </si>
  <si>
    <t>0113242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</si>
  <si>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</si>
  <si>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</si>
  <si>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</si>
  <si>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</si>
  <si>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</si>
  <si>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</si>
  <si>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</si>
  <si>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</si>
  <si>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0210180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</si>
  <si>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</si>
  <si>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</si>
  <si>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</si>
  <si>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</si>
  <si>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</si>
  <si>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</si>
  <si>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</si>
  <si>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0212110</t>
  </si>
  <si>
    <t>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</si>
  <si>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</si>
  <si>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</si>
  <si>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</si>
  <si>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</si>
  <si>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</si>
  <si>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</si>
  <si>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</si>
  <si>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</si>
  <si>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</si>
  <si>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</si>
  <si>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</si>
  <si>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</si>
  <si>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0213110</t>
  </si>
  <si>
    <t>3110</t>
  </si>
  <si>
    <t>Заклади і заходи з питань дітей та їх соціального захисту</t>
  </si>
  <si>
    <t>0213112</t>
  </si>
  <si>
    <t>3112</t>
  </si>
  <si>
    <t>Заходи державної політики з питань дітей та їх соціального захисту</t>
  </si>
  <si>
    <t>0213240</t>
  </si>
  <si>
    <t>0213242</t>
  </si>
  <si>
    <t>0215050</t>
  </si>
  <si>
    <t>5050</t>
  </si>
  <si>
    <t>Підтримка фізкультурно-спортивного руху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</si>
  <si>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</si>
  <si>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</si>
  <si>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</si>
  <si>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0218110</t>
  </si>
  <si>
    <t>0611150</t>
  </si>
  <si>
    <t>1150</t>
  </si>
  <si>
    <t>Методичне забезпечення діяльності закладів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</si>
  <si>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</si>
  <si>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</si>
  <si>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</si>
  <si>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</si>
  <si>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</si>
  <si>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</si>
  <si>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</si>
  <si>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</si>
  <si>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</si>
  <si>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0617360</t>
  </si>
  <si>
    <t>7360</t>
  </si>
  <si>
    <t>Виконання інвестиційних проектів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</si>
  <si>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</si>
  <si>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</si>
  <si>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</si>
  <si>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</si>
  <si>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</si>
  <si>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</si>
  <si>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</si>
  <si>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</si>
  <si>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</si>
  <si>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</si>
  <si>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</si>
  <si>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</si>
  <si>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</si>
  <si>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</si>
  <si>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</si>
  <si>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</si>
  <si>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</si>
  <si>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</si>
  <si>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</si>
  <si>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0813130</t>
  </si>
  <si>
    <t>0813131</t>
  </si>
  <si>
    <t>0813140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</si>
  <si>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</si>
  <si>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</si>
  <si>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</si>
  <si>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</si>
  <si>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</si>
  <si>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</si>
  <si>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0816080</t>
  </si>
  <si>
    <t>6080</t>
  </si>
  <si>
    <t>Реалізація державних та місцевих житлових програм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</si>
  <si>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</si>
  <si>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</si>
  <si>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</si>
  <si>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</si>
  <si>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1014082</t>
  </si>
  <si>
    <t>4082</t>
  </si>
  <si>
    <t>Інші заходи в галузі культури і мистецтва</t>
  </si>
  <si>
    <t>3718700</t>
  </si>
  <si>
    <t>8700</t>
  </si>
  <si>
    <t>Резервний фонд</t>
  </si>
  <si>
    <t>3719330</t>
  </si>
  <si>
    <t>9330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</si>
  <si>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</si>
  <si>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</si>
  <si>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</si>
  <si>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Чечельницької районної ради 7 скликання </t>
  </si>
  <si>
    <t>Додаток  9</t>
  </si>
  <si>
    <t>13 листопада 2020 року   № 651</t>
  </si>
  <si>
    <t>ё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</si>
  <si>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ії числа за рахунок відпов</t>
  </si>
  <si>
    <t xml:space="preserve">  здійснення переданих видатків у сфері освіти за рахунок коштів освітньої субвенції</t>
  </si>
  <si>
    <t xml:space="preserve">  надання державної підтримки особам з особливими освітніми потребами за рахунок відповідної субвенції з державного бюджету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</si>
  <si>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</si>
  <si>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 здійснення переданих видатків у сфері охорони здоров`я за рахунок коштів медичної субвенції</t>
  </si>
  <si>
    <t xml:space="preserve">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</si>
  <si>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</si>
  <si>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</si>
  <si>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здійснення підтримки окремих закладів та заходів у системі охорони здоров`я за рахунок відповідної субвенції з державного бюджет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</si>
  <si>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</si>
  <si>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</si>
  <si>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</si>
  <si>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в тому числі на :</t>
  </si>
  <si>
    <t xml:space="preserve">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</si>
  <si>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</si>
  <si>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для ліквідації наслідків надзвичайної ситуації </t>
  </si>
  <si>
    <t>придбання засобів індивідуального захисту , антисептиків для виборчої комісії</t>
  </si>
  <si>
    <t>для приєднання до електричних мереж Вербської амбулаторії ЗПСМ</t>
  </si>
  <si>
    <t>на компенсацію недоотриманих доходів</t>
  </si>
  <si>
    <t>на відзначення проектів- переможців 17-го обласного конкурсу проектів розвитку територіальних громад</t>
  </si>
  <si>
    <t>утримання дошкільних навчальних закладів</t>
  </si>
  <si>
    <t>утримання будинків культури, клубів</t>
  </si>
  <si>
    <t>утримання бібліотек</t>
  </si>
  <si>
    <t>0525083600</t>
  </si>
  <si>
    <t>с.Куренівка</t>
  </si>
  <si>
    <t>на 2020 рік (уточнені)</t>
  </si>
  <si>
    <t xml:space="preserve">Додаток  10
до рішення 31 позачергової сесії Чечельницької районної ради 7 скликання </t>
  </si>
  <si>
    <t>у 2020 році (уточнені)</t>
  </si>
  <si>
    <t>Чечельницька районна рада(відповідальний виконавець)</t>
  </si>
  <si>
    <t>районна Програми збереження архівних фондів на 2018 -2020 рр.</t>
  </si>
  <si>
    <t>24.11.2017 № 302</t>
  </si>
  <si>
    <t>Районна програма військово-патріотичного виховання молоді ,забезпечення заходів з призову,оборони,мобілізації та цивільного захисту на території району на 2017-2021рр</t>
  </si>
  <si>
    <t>23.12.2016 № 180</t>
  </si>
  <si>
    <t>програма економічного і соціального   розвитку Чечельницького району на 2020 рік</t>
  </si>
  <si>
    <t>20.12.2019 № 563</t>
  </si>
  <si>
    <t>Програма розвитку місцевого самоврядування в Чечельницькому районі на 2018-2020 роки</t>
  </si>
  <si>
    <t>16.02.2018 № 356</t>
  </si>
  <si>
    <t>районна програма підтримки діяльності громадських організацій ветеранів війни та праці, інвалідів та інших категорій населення на 2017-2020 роки</t>
  </si>
  <si>
    <t>28.04.2017 № 223</t>
  </si>
  <si>
    <t>районна програма надання матеріальної допомоги жителям Чечельницького району на 2018-2020 роки</t>
  </si>
  <si>
    <t>16.02.2018 № 357</t>
  </si>
  <si>
    <t>районна Програма забезпечення розвитку і надання інформаційних послуг населенню району</t>
  </si>
  <si>
    <t>15.12.2017  № 332</t>
  </si>
  <si>
    <t>районна Програма підтримки комунального некомерційного підприємства "Чечельницький центр первинної медико-санітарної допомоги"Чечельницької районної ради Вінницької області на 2018-2022 роки</t>
  </si>
  <si>
    <t>7.11.2018 № 439</t>
  </si>
  <si>
    <t xml:space="preserve"> районна Програма «Майбутнє Чечельниччини в збереженні здоров’я громадян» на 2016-2020 роки</t>
  </si>
  <si>
    <t>15.07.2016 №92</t>
  </si>
  <si>
    <t>Програма місцевих стимулів для медичних працівників Чечельницького району на 2018-2022 роки</t>
  </si>
  <si>
    <t>районна програма  ”Майбутнє Чечельниччини в збереженні здоров”я громадян ”на 2016-2020 роки</t>
  </si>
  <si>
    <t>15.07.2016 № 92</t>
  </si>
  <si>
    <t>районна  Програма реалізації Конвенції ООН про права дитини на 2020–2022 роки</t>
  </si>
  <si>
    <t>22.11.2019 № 550</t>
  </si>
  <si>
    <t>районна Програма надання матеріальної допомоги жителям Чечельницького району на 2018-2020 роки</t>
  </si>
  <si>
    <t>районна програма "Шкільний автобус" на 2016-2020 роки</t>
  </si>
  <si>
    <t>26.02.2016 № 43</t>
  </si>
  <si>
    <t>Районна комплексної програми соціальної підтримки  учасників антитерористичної операції та членів їх сімей на 2018-2022 роки</t>
  </si>
  <si>
    <t>15.12.2017 № 327</t>
  </si>
  <si>
    <t>районна  програма  надання допомоги хворим з хронічною нирковою недостатністю , які та отримують програмний гемодіаліз на 2018-2021 роки</t>
  </si>
  <si>
    <t>18.05.2018 № 386</t>
  </si>
  <si>
    <t>комплексна Програма духовного відродження та розвитку культури у Чечельницькому районі на 2018-2022 року</t>
  </si>
  <si>
    <t>15.12.2017 № 334</t>
  </si>
  <si>
    <t>Програма поліпшення техногенної та пожежної безпеки населених пунктів та об”єктів усіх форм власності , розвитку інфраструктури підрозділів Державної служби України з надзвичайних ситуацій  Чечельницького району на 2016-2020роки</t>
  </si>
  <si>
    <t>18.12.2015 №14</t>
  </si>
  <si>
    <t>Єдина правоохоронна Програма"Безпечна Чечельниччина" на 2020-2024 роки</t>
  </si>
  <si>
    <t>22.11.2019 № 549</t>
  </si>
  <si>
    <t>Керуючий справами виконавчого апарату районної ради                                                                           Ганна ЛИСЕНКО</t>
  </si>
  <si>
    <t>Додаток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</si>
</sst>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"/>
    <numFmt numFmtId="182" formatCode="0.0"/>
  </numFmts>
  <fonts count="6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name val="Times New Roman CYR"/>
      <family val="0"/>
    </font>
    <font>
      <sz val="11"/>
      <name val="Arial Cyr"/>
      <family val="0"/>
    </font>
    <font>
      <sz val="10"/>
      <color indexed="10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>
      <alignment vertical="top"/>
      <protection/>
    </xf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41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11" fillId="0" borderId="10" xfId="33" applyNumberFormat="1" applyFont="1" applyFill="1" applyBorder="1">
      <alignment/>
      <protection/>
    </xf>
    <xf numFmtId="0" fontId="11" fillId="0" borderId="10" xfId="0" applyFont="1" applyFill="1" applyBorder="1" applyAlignment="1">
      <alignment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1" fillId="34" borderId="10" xfId="33" applyFont="1" applyFill="1" applyBorder="1">
      <alignment/>
      <protection/>
    </xf>
    <xf numFmtId="0" fontId="8" fillId="0" borderId="10" xfId="0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wrapText="1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center" vertical="top" wrapText="1"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quotePrefix="1">
      <alignment horizontal="center" vertical="center" wrapText="1"/>
    </xf>
    <xf numFmtId="2" fontId="15" fillId="0" borderId="10" xfId="0" applyNumberFormat="1" applyFont="1" applyBorder="1" applyAlignment="1" quotePrefix="1">
      <alignment horizontal="center" vertical="center" wrapText="1"/>
    </xf>
    <xf numFmtId="2" fontId="15" fillId="0" borderId="10" xfId="0" applyNumberFormat="1" applyFont="1" applyBorder="1" applyAlignment="1" quotePrefix="1">
      <alignment vertical="center" wrapText="1"/>
    </xf>
    <xf numFmtId="0" fontId="13" fillId="0" borderId="10" xfId="0" applyFont="1" applyBorder="1" applyAlignment="1">
      <alignment horizontal="center" wrapText="1"/>
    </xf>
    <xf numFmtId="1" fontId="13" fillId="0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9" fontId="13" fillId="0" borderId="10" xfId="0" applyNumberFormat="1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 quotePrefix="1">
      <alignment vertical="center" wrapText="1"/>
    </xf>
    <xf numFmtId="0" fontId="13" fillId="0" borderId="0" xfId="0" applyFont="1" applyAlignment="1">
      <alignment horizontal="center" wrapText="1"/>
    </xf>
    <xf numFmtId="180" fontId="15" fillId="0" borderId="10" xfId="0" applyNumberFormat="1" applyFont="1" applyBorder="1" applyAlignment="1">
      <alignment horizontal="center" vertical="center" wrapText="1"/>
    </xf>
    <xf numFmtId="180" fontId="15" fillId="0" borderId="10" xfId="0" applyNumberFormat="1" applyFont="1" applyBorder="1" applyAlignment="1" quotePrefix="1">
      <alignment vertical="center" wrapText="1"/>
    </xf>
    <xf numFmtId="181" fontId="18" fillId="0" borderId="10" xfId="49" applyNumberFormat="1" applyFont="1" applyBorder="1" applyAlignment="1">
      <alignment horizontal="center" vertical="center"/>
      <protection/>
    </xf>
    <xf numFmtId="181" fontId="18" fillId="0" borderId="10" xfId="49" applyNumberFormat="1" applyFont="1" applyBorder="1" applyAlignment="1">
      <alignment vertical="center"/>
      <protection/>
    </xf>
    <xf numFmtId="1" fontId="15" fillId="0" borderId="10" xfId="49" applyNumberFormat="1" applyFont="1" applyBorder="1" applyAlignment="1">
      <alignment horizontal="center" vertical="center"/>
      <protection/>
    </xf>
    <xf numFmtId="1" fontId="13" fillId="0" borderId="10" xfId="49" applyNumberFormat="1" applyFont="1" applyBorder="1" applyAlignment="1">
      <alignment horizontal="center" vertical="center"/>
      <protection/>
    </xf>
    <xf numFmtId="2" fontId="13" fillId="0" borderId="10" xfId="0" applyNumberFormat="1" applyFon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181" fontId="13" fillId="0" borderId="10" xfId="49" applyNumberFormat="1" applyFont="1" applyBorder="1" applyAlignment="1">
      <alignment horizontal="center" vertical="center" wrapText="1"/>
      <protection/>
    </xf>
    <xf numFmtId="49" fontId="13" fillId="0" borderId="10" xfId="49" applyNumberFormat="1" applyFont="1" applyBorder="1" applyAlignment="1">
      <alignment vertical="center" wrapText="1"/>
      <protection/>
    </xf>
    <xf numFmtId="181" fontId="13" fillId="0" borderId="10" xfId="49" applyNumberFormat="1" applyFont="1" applyBorder="1" applyAlignment="1">
      <alignment horizontal="center" vertical="center"/>
      <protection/>
    </xf>
    <xf numFmtId="181" fontId="13" fillId="0" borderId="10" xfId="49" applyNumberFormat="1" applyFont="1" applyBorder="1" applyAlignment="1">
      <alignment vertical="center"/>
      <protection/>
    </xf>
    <xf numFmtId="181" fontId="19" fillId="0" borderId="10" xfId="49" applyNumberFormat="1" applyFont="1" applyBorder="1" applyAlignment="1">
      <alignment horizontal="center" vertical="center" wrapText="1"/>
      <protection/>
    </xf>
    <xf numFmtId="181" fontId="19" fillId="0" borderId="10" xfId="49" applyNumberFormat="1" applyFont="1" applyBorder="1" applyAlignment="1">
      <alignment vertical="center" wrapText="1"/>
      <protection/>
    </xf>
    <xf numFmtId="181" fontId="15" fillId="0" borderId="10" xfId="49" applyNumberFormat="1" applyFont="1" applyBorder="1" applyAlignment="1">
      <alignment horizontal="center" vertical="center" wrapText="1"/>
      <protection/>
    </xf>
    <xf numFmtId="49" fontId="20" fillId="0" borderId="10" xfId="49" applyNumberFormat="1" applyFont="1" applyBorder="1" applyAlignment="1">
      <alignment vertical="center" wrapText="1"/>
      <protection/>
    </xf>
    <xf numFmtId="1" fontId="21" fillId="0" borderId="10" xfId="49" applyNumberFormat="1" applyFont="1" applyBorder="1" applyAlignment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1" fontId="20" fillId="0" borderId="10" xfId="49" applyNumberFormat="1" applyFont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Border="1" applyAlignment="1" quotePrefix="1">
      <alignment vertical="center" wrapText="1"/>
    </xf>
    <xf numFmtId="0" fontId="13" fillId="0" borderId="10" xfId="0" applyFont="1" applyBorder="1" applyAlignment="1">
      <alignment wrapText="1"/>
    </xf>
    <xf numFmtId="181" fontId="13" fillId="0" borderId="10" xfId="49" applyNumberFormat="1" applyFont="1" applyBorder="1" applyAlignment="1">
      <alignment vertical="center" wrapText="1"/>
      <protection/>
    </xf>
    <xf numFmtId="0" fontId="19" fillId="0" borderId="0" xfId="0" applyFont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81" fontId="18" fillId="0" borderId="10" xfId="0" applyNumberFormat="1" applyFont="1" applyBorder="1" applyAlignment="1">
      <alignment vertical="justify"/>
    </xf>
    <xf numFmtId="1" fontId="15" fillId="0" borderId="10" xfId="0" applyNumberFormat="1" applyFont="1" applyBorder="1" applyAlignment="1">
      <alignment horizontal="center" vertical="center"/>
    </xf>
    <xf numFmtId="0" fontId="15" fillId="34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0" fontId="23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 wrapText="1"/>
      <protection/>
    </xf>
    <xf numFmtId="0" fontId="5" fillId="0" borderId="0" xfId="55" applyFont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7" fillId="0" borderId="0" xfId="55" applyFont="1" applyFill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/>
      <protection/>
    </xf>
    <xf numFmtId="49" fontId="7" fillId="0" borderId="12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/>
      <protection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42" fillId="0" borderId="18" xfId="55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/>
      <protection/>
    </xf>
    <xf numFmtId="0" fontId="13" fillId="0" borderId="13" xfId="55" applyFont="1" applyFill="1" applyBorder="1" applyAlignment="1">
      <alignment horizontal="center"/>
      <protection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9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0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8" xfId="55" applyFont="1" applyFill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4" fillId="0" borderId="20" xfId="55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14" xfId="55" applyFont="1" applyFill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center" vertical="center" wrapText="1"/>
      <protection/>
    </xf>
    <xf numFmtId="0" fontId="42" fillId="0" borderId="14" xfId="55" applyFont="1" applyFill="1" applyBorder="1" applyAlignment="1">
      <alignment horizontal="center" vertical="center" wrapText="1"/>
      <protection/>
    </xf>
    <xf numFmtId="0" fontId="13" fillId="0" borderId="14" xfId="55" applyFont="1" applyFill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4" xfId="55" applyFont="1" applyFill="1" applyBorder="1" applyAlignment="1">
      <alignment horizontal="center"/>
      <protection/>
    </xf>
    <xf numFmtId="0" fontId="46" fillId="0" borderId="10" xfId="61" applyFont="1" applyFill="1" applyBorder="1" applyAlignment="1">
      <alignment horizontal="center"/>
      <protection/>
    </xf>
    <xf numFmtId="0" fontId="13" fillId="0" borderId="14" xfId="55" applyFont="1" applyBorder="1" applyAlignment="1">
      <alignment horizontal="center"/>
      <protection/>
    </xf>
    <xf numFmtId="0" fontId="43" fillId="0" borderId="14" xfId="55" applyFont="1" applyBorder="1" applyAlignment="1">
      <alignment horizontal="center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7" fillId="0" borderId="10" xfId="55" applyFont="1" applyFill="1" applyBorder="1" applyAlignment="1">
      <alignment horizontal="center" vertical="center" wrapText="1"/>
      <protection/>
    </xf>
    <xf numFmtId="0" fontId="47" fillId="0" borderId="15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/>
      <protection/>
    </xf>
    <xf numFmtId="49" fontId="13" fillId="0" borderId="10" xfId="33" applyNumberFormat="1" applyFont="1" applyFill="1" applyBorder="1">
      <alignment/>
      <protection/>
    </xf>
    <xf numFmtId="0" fontId="13" fillId="0" borderId="10" xfId="55" applyFont="1" applyFill="1" applyBorder="1" applyAlignment="1">
      <alignment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48" fillId="0" borderId="15" xfId="55" applyFont="1" applyFill="1" applyBorder="1" applyAlignment="1">
      <alignment horizontal="center" vertical="center" wrapText="1"/>
      <protection/>
    </xf>
    <xf numFmtId="2" fontId="48" fillId="0" borderId="10" xfId="55" applyNumberFormat="1" applyFont="1" applyFill="1" applyBorder="1" applyAlignment="1">
      <alignment horizontal="center" vertical="center" wrapText="1"/>
      <protection/>
    </xf>
    <xf numFmtId="49" fontId="13" fillId="34" borderId="10" xfId="55" applyNumberFormat="1" applyFont="1" applyFill="1" applyBorder="1">
      <alignment/>
      <protection/>
    </xf>
    <xf numFmtId="2" fontId="48" fillId="0" borderId="14" xfId="55" applyNumberFormat="1" applyFont="1" applyFill="1" applyBorder="1" applyAlignment="1">
      <alignment horizontal="center" vertical="center" wrapText="1"/>
      <protection/>
    </xf>
    <xf numFmtId="1" fontId="48" fillId="0" borderId="14" xfId="55" applyNumberFormat="1" applyFont="1" applyFill="1" applyBorder="1" applyAlignment="1">
      <alignment horizontal="center" vertical="center" wrapText="1"/>
      <protection/>
    </xf>
    <xf numFmtId="49" fontId="13" fillId="34" borderId="10" xfId="61" applyNumberFormat="1" applyFont="1" applyFill="1" applyBorder="1">
      <alignment/>
      <protection/>
    </xf>
    <xf numFmtId="0" fontId="13" fillId="0" borderId="10" xfId="61" applyFont="1" applyFill="1" applyBorder="1" applyAlignment="1">
      <alignment wrapText="1"/>
      <protection/>
    </xf>
    <xf numFmtId="0" fontId="13" fillId="34" borderId="10" xfId="33" applyFont="1" applyFill="1" applyBorder="1">
      <alignment/>
      <protection/>
    </xf>
    <xf numFmtId="0" fontId="42" fillId="0" borderId="10" xfId="55" applyFont="1" applyFill="1" applyBorder="1" applyAlignment="1">
      <alignment horizontal="center" vertical="center" wrapText="1"/>
      <protection/>
    </xf>
    <xf numFmtId="1" fontId="42" fillId="0" borderId="14" xfId="55" applyNumberFormat="1" applyFont="1" applyFill="1" applyBorder="1" applyAlignment="1">
      <alignment horizontal="center" vertical="center" wrapText="1"/>
      <protection/>
    </xf>
    <xf numFmtId="2" fontId="42" fillId="0" borderId="14" xfId="55" applyNumberFormat="1" applyFont="1" applyFill="1" applyBorder="1" applyAlignment="1">
      <alignment horizontal="center" vertical="center" wrapText="1"/>
      <protection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2" fontId="42" fillId="0" borderId="10" xfId="55" applyNumberFormat="1" applyFont="1" applyFill="1" applyBorder="1" applyAlignment="1">
      <alignment horizontal="center" vertical="center" wrapText="1"/>
      <protection/>
    </xf>
    <xf numFmtId="0" fontId="13" fillId="0" borderId="10" xfId="55" applyFont="1" applyFill="1" applyBorder="1">
      <alignment/>
      <protection/>
    </xf>
    <xf numFmtId="0" fontId="15" fillId="0" borderId="10" xfId="55" applyFont="1" applyFill="1" applyBorder="1" applyAlignment="1">
      <alignment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2" fontId="47" fillId="0" borderId="14" xfId="55" applyNumberFormat="1" applyFont="1" applyFill="1" applyBorder="1" applyAlignment="1">
      <alignment horizontal="center" vertical="center" wrapText="1"/>
      <protection/>
    </xf>
    <xf numFmtId="1" fontId="15" fillId="0" borderId="13" xfId="55" applyNumberFormat="1" applyFont="1" applyFill="1" applyBorder="1" applyAlignment="1">
      <alignment horizontal="center" vertical="center" wrapText="1"/>
      <protection/>
    </xf>
    <xf numFmtId="2" fontId="15" fillId="0" borderId="10" xfId="55" applyNumberFormat="1" applyFont="1" applyFill="1" applyBorder="1" applyAlignment="1">
      <alignment horizontal="center"/>
      <protection/>
    </xf>
    <xf numFmtId="1" fontId="6" fillId="0" borderId="0" xfId="55" applyNumberFormat="1" applyFont="1" applyFill="1" applyAlignment="1">
      <alignment horizontal="center"/>
      <protection/>
    </xf>
    <xf numFmtId="0" fontId="7" fillId="0" borderId="0" xfId="55" applyFont="1" applyFill="1" applyAlignment="1">
      <alignment/>
      <protection/>
    </xf>
    <xf numFmtId="0" fontId="7" fillId="0" borderId="0" xfId="55" applyFont="1" applyFill="1" applyAlignment="1">
      <alignment wrapText="1"/>
      <protection/>
    </xf>
    <xf numFmtId="1" fontId="7" fillId="0" borderId="0" xfId="55" applyNumberFormat="1" applyFont="1" applyFill="1" applyAlignment="1">
      <alignment horizontal="center" wrapText="1"/>
      <protection/>
    </xf>
    <xf numFmtId="1" fontId="7" fillId="0" borderId="0" xfId="55" applyNumberFormat="1" applyFont="1" applyFill="1" applyAlignment="1">
      <alignment horizontal="center"/>
      <protection/>
    </xf>
    <xf numFmtId="1" fontId="7" fillId="0" borderId="0" xfId="55" applyNumberFormat="1" applyFont="1" applyFill="1" applyBorder="1" applyAlignment="1">
      <alignment horizontal="center" wrapText="1"/>
      <protection/>
    </xf>
    <xf numFmtId="2" fontId="47" fillId="0" borderId="0" xfId="55" applyNumberFormat="1" applyFont="1" applyFill="1" applyBorder="1" applyAlignment="1">
      <alignment horizontal="center" vertical="center" wrapText="1"/>
      <protection/>
    </xf>
    <xf numFmtId="2" fontId="15" fillId="0" borderId="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>
      <alignment/>
      <protection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4" fontId="49" fillId="0" borderId="10" xfId="0" applyNumberFormat="1" applyFont="1" applyBorder="1" applyAlignment="1" quotePrefix="1">
      <alignment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13" fillId="0" borderId="10" xfId="54" applyFont="1" applyFill="1" applyBorder="1" applyAlignment="1" quotePrefix="1">
      <alignment horizontal="center" vertical="center" wrapText="1"/>
      <protection/>
    </xf>
    <xf numFmtId="2" fontId="13" fillId="0" borderId="10" xfId="54" applyNumberFormat="1" applyFont="1" applyFill="1" applyBorder="1" applyAlignment="1" quotePrefix="1">
      <alignment horizontal="center" vertical="center" wrapText="1"/>
      <protection/>
    </xf>
    <xf numFmtId="2" fontId="13" fillId="0" borderId="10" xfId="54" applyNumberFormat="1" applyFont="1" applyFill="1" applyBorder="1" applyAlignment="1" quotePrefix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0" fontId="13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181" fontId="44" fillId="0" borderId="10" xfId="49" applyNumberFormat="1" applyFont="1" applyBorder="1" applyAlignment="1">
      <alignment horizontal="center" vertical="center"/>
      <protection/>
    </xf>
    <xf numFmtId="1" fontId="15" fillId="0" borderId="10" xfId="49" applyNumberFormat="1" applyFont="1" applyFill="1" applyBorder="1" applyAlignment="1">
      <alignment horizontal="center" vertical="center"/>
      <protection/>
    </xf>
    <xf numFmtId="1" fontId="13" fillId="0" borderId="10" xfId="49" applyNumberFormat="1" applyFont="1" applyFill="1" applyBorder="1" applyAlignment="1">
      <alignment horizontal="center" vertical="center"/>
      <protection/>
    </xf>
    <xf numFmtId="181" fontId="4" fillId="0" borderId="10" xfId="49" applyNumberFormat="1" applyFont="1" applyBorder="1" applyAlignment="1">
      <alignment horizontal="center" vertical="center" wrapText="1"/>
      <protection/>
    </xf>
    <xf numFmtId="181" fontId="4" fillId="0" borderId="10" xfId="49" applyNumberFormat="1" applyFont="1" applyBorder="1" applyAlignment="1">
      <alignment horizontal="center" vertical="center"/>
      <protection/>
    </xf>
    <xf numFmtId="181" fontId="50" fillId="0" borderId="10" xfId="49" applyNumberFormat="1" applyFont="1" applyBorder="1" applyAlignment="1">
      <alignment horizontal="center" vertical="center" wrapText="1"/>
      <protection/>
    </xf>
    <xf numFmtId="49" fontId="19" fillId="0" borderId="10" xfId="49" applyNumberFormat="1" applyFont="1" applyBorder="1" applyAlignment="1">
      <alignment vertical="center" wrapText="1"/>
      <protection/>
    </xf>
    <xf numFmtId="1" fontId="13" fillId="0" borderId="10" xfId="0" applyNumberFormat="1" applyFont="1" applyBorder="1" applyAlignment="1" quotePrefix="1">
      <alignment horizontal="center" vertical="center" wrapText="1"/>
    </xf>
    <xf numFmtId="182" fontId="15" fillId="0" borderId="10" xfId="0" applyNumberFormat="1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 quotePrefix="1">
      <alignment vertical="center" wrapText="1"/>
    </xf>
    <xf numFmtId="18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vertical="center" wrapText="1"/>
    </xf>
    <xf numFmtId="0" fontId="4" fillId="0" borderId="0" xfId="0" applyFont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дод.6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506075" y="3343275"/>
          <a:ext cx="114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W130" sqref="W130"/>
    </sheetView>
  </sheetViews>
  <sheetFormatPr defaultColWidth="9.00390625" defaultRowHeight="12.75"/>
  <cols>
    <col min="1" max="1" width="11.25390625" style="0" customWidth="1"/>
    <col min="2" max="2" width="42.253906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0</v>
      </c>
    </row>
    <row r="2" ht="12.75">
      <c r="D2" t="s">
        <v>36</v>
      </c>
    </row>
    <row r="3" ht="12.75">
      <c r="D3" t="s">
        <v>37</v>
      </c>
    </row>
    <row r="4" ht="12.75">
      <c r="D4" t="s">
        <v>38</v>
      </c>
    </row>
    <row r="5" spans="1:6" ht="25.5" customHeight="1">
      <c r="A5" s="141" t="s">
        <v>33</v>
      </c>
      <c r="B5" s="142"/>
      <c r="C5" s="142"/>
      <c r="D5" s="142"/>
      <c r="E5" s="142"/>
      <c r="F5" s="142"/>
    </row>
    <row r="6" spans="1:6" ht="25.5" customHeight="1">
      <c r="A6" s="18" t="s">
        <v>31</v>
      </c>
      <c r="B6" s="1"/>
      <c r="C6" s="1" t="s">
        <v>34</v>
      </c>
      <c r="D6" s="1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143" t="s">
        <v>2</v>
      </c>
      <c r="B8" s="143" t="s">
        <v>3</v>
      </c>
      <c r="C8" s="144" t="s">
        <v>4</v>
      </c>
      <c r="D8" s="143" t="s">
        <v>5</v>
      </c>
      <c r="E8" s="143" t="s">
        <v>6</v>
      </c>
      <c r="F8" s="143"/>
    </row>
    <row r="9" spans="1:6" ht="12.75">
      <c r="A9" s="143"/>
      <c r="B9" s="143"/>
      <c r="C9" s="143"/>
      <c r="D9" s="143"/>
      <c r="E9" s="143" t="s">
        <v>7</v>
      </c>
      <c r="F9" s="145" t="s">
        <v>8</v>
      </c>
    </row>
    <row r="10" spans="1:6" ht="12.75">
      <c r="A10" s="143"/>
      <c r="B10" s="143"/>
      <c r="C10" s="143"/>
      <c r="D10" s="143"/>
      <c r="E10" s="143"/>
      <c r="F10" s="14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9</v>
      </c>
      <c r="C12" s="8">
        <f aca="true" t="shared" si="0" ref="C12:C32">D12+E12</f>
        <v>0</v>
      </c>
      <c r="D12" s="9">
        <v>0</v>
      </c>
      <c r="E12" s="9">
        <v>0</v>
      </c>
      <c r="F12" s="9">
        <v>0</v>
      </c>
    </row>
    <row r="13" spans="1:6" ht="38.25">
      <c r="A13" s="6">
        <v>11000000</v>
      </c>
      <c r="B13" s="7" t="s">
        <v>10</v>
      </c>
      <c r="C13" s="8">
        <f t="shared" si="0"/>
        <v>0</v>
      </c>
      <c r="D13" s="9">
        <v>0</v>
      </c>
      <c r="E13" s="9">
        <v>0</v>
      </c>
      <c r="F13" s="9">
        <v>0</v>
      </c>
    </row>
    <row r="14" spans="1:6" ht="12.75">
      <c r="A14" s="6">
        <v>11010000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ht="51">
      <c r="A15" s="10">
        <v>11010100</v>
      </c>
      <c r="B15" s="11" t="s">
        <v>12</v>
      </c>
      <c r="C15" s="12">
        <f t="shared" si="0"/>
        <v>-300000</v>
      </c>
      <c r="D15" s="13">
        <v>-300000</v>
      </c>
      <c r="E15" s="13">
        <v>0</v>
      </c>
      <c r="F15" s="13">
        <v>0</v>
      </c>
    </row>
    <row r="16" spans="1:6" ht="51">
      <c r="A16" s="10">
        <v>11010400</v>
      </c>
      <c r="B16" s="11" t="s">
        <v>13</v>
      </c>
      <c r="C16" s="12">
        <f t="shared" si="0"/>
        <v>330000</v>
      </c>
      <c r="D16" s="13">
        <v>330000</v>
      </c>
      <c r="E16" s="13">
        <v>0</v>
      </c>
      <c r="F16" s="13">
        <v>0</v>
      </c>
    </row>
    <row r="17" spans="1:6" ht="38.25">
      <c r="A17" s="10">
        <v>11010500</v>
      </c>
      <c r="B17" s="11" t="s">
        <v>14</v>
      </c>
      <c r="C17" s="12">
        <f t="shared" si="0"/>
        <v>-30000</v>
      </c>
      <c r="D17" s="13">
        <v>-30000</v>
      </c>
      <c r="E17" s="13">
        <v>0</v>
      </c>
      <c r="F17" s="13">
        <v>0</v>
      </c>
    </row>
    <row r="18" spans="1:6" ht="12.75">
      <c r="A18" s="6">
        <v>20000000</v>
      </c>
      <c r="B18" s="7" t="s">
        <v>15</v>
      </c>
      <c r="C18" s="8">
        <f t="shared" si="0"/>
        <v>0</v>
      </c>
      <c r="D18" s="9">
        <v>0</v>
      </c>
      <c r="E18" s="9">
        <v>0</v>
      </c>
      <c r="F18" s="9">
        <v>0</v>
      </c>
    </row>
    <row r="19" spans="1:6" ht="38.25">
      <c r="A19" s="6">
        <v>22000000</v>
      </c>
      <c r="B19" s="7" t="s">
        <v>16</v>
      </c>
      <c r="C19" s="8">
        <f t="shared" si="0"/>
        <v>0</v>
      </c>
      <c r="D19" s="9">
        <v>0</v>
      </c>
      <c r="E19" s="9">
        <v>0</v>
      </c>
      <c r="F19" s="9">
        <v>0</v>
      </c>
    </row>
    <row r="20" spans="1:6" ht="25.5">
      <c r="A20" s="6">
        <v>22010000</v>
      </c>
      <c r="B20" s="7" t="s">
        <v>17</v>
      </c>
      <c r="C20" s="8">
        <f t="shared" si="0"/>
        <v>-16500</v>
      </c>
      <c r="D20" s="9">
        <v>-16500</v>
      </c>
      <c r="E20" s="9">
        <v>0</v>
      </c>
      <c r="F20" s="9">
        <v>0</v>
      </c>
    </row>
    <row r="21" spans="1:6" ht="51">
      <c r="A21" s="10">
        <v>22010300</v>
      </c>
      <c r="B21" s="11" t="s">
        <v>18</v>
      </c>
      <c r="C21" s="12">
        <f t="shared" si="0"/>
        <v>-1500</v>
      </c>
      <c r="D21" s="13">
        <v>-1500</v>
      </c>
      <c r="E21" s="13">
        <v>0</v>
      </c>
      <c r="F21" s="13">
        <v>0</v>
      </c>
    </row>
    <row r="22" spans="1:6" ht="38.25">
      <c r="A22" s="10">
        <v>22012600</v>
      </c>
      <c r="B22" s="11" t="s">
        <v>19</v>
      </c>
      <c r="C22" s="12">
        <f t="shared" si="0"/>
        <v>-15000</v>
      </c>
      <c r="D22" s="13">
        <v>-15000</v>
      </c>
      <c r="E22" s="13">
        <v>0</v>
      </c>
      <c r="F22" s="13">
        <v>0</v>
      </c>
    </row>
    <row r="23" spans="1:6" ht="38.25">
      <c r="A23" s="6">
        <v>22080000</v>
      </c>
      <c r="B23" s="7" t="s">
        <v>20</v>
      </c>
      <c r="C23" s="8">
        <f t="shared" si="0"/>
        <v>16500</v>
      </c>
      <c r="D23" s="9">
        <v>16500</v>
      </c>
      <c r="E23" s="9">
        <v>0</v>
      </c>
      <c r="F23" s="9">
        <v>0</v>
      </c>
    </row>
    <row r="24" spans="1:6" ht="51">
      <c r="A24" s="10">
        <v>22080400</v>
      </c>
      <c r="B24" s="11" t="s">
        <v>21</v>
      </c>
      <c r="C24" s="12">
        <f t="shared" si="0"/>
        <v>16500</v>
      </c>
      <c r="D24" s="13">
        <v>16500</v>
      </c>
      <c r="E24" s="13">
        <v>0</v>
      </c>
      <c r="F24" s="13">
        <v>0</v>
      </c>
    </row>
    <row r="25" spans="1:6" ht="25.5">
      <c r="A25" s="14"/>
      <c r="B25" s="15" t="s">
        <v>22</v>
      </c>
      <c r="C25" s="8">
        <f t="shared" si="0"/>
        <v>0</v>
      </c>
      <c r="D25" s="8">
        <v>0</v>
      </c>
      <c r="E25" s="8">
        <v>0</v>
      </c>
      <c r="F25" s="8">
        <v>0</v>
      </c>
    </row>
    <row r="26" spans="1:6" ht="12.75">
      <c r="A26" s="6">
        <v>40000000</v>
      </c>
      <c r="B26" s="7" t="s">
        <v>23</v>
      </c>
      <c r="C26" s="8">
        <f t="shared" si="0"/>
        <v>-378952</v>
      </c>
      <c r="D26" s="9">
        <v>234039</v>
      </c>
      <c r="E26" s="9">
        <v>-612991</v>
      </c>
      <c r="F26" s="9">
        <v>0</v>
      </c>
    </row>
    <row r="27" spans="1:6" ht="12.75">
      <c r="A27" s="6">
        <v>41000000</v>
      </c>
      <c r="B27" s="7" t="s">
        <v>24</v>
      </c>
      <c r="C27" s="8">
        <f t="shared" si="0"/>
        <v>-378952</v>
      </c>
      <c r="D27" s="9">
        <v>234039</v>
      </c>
      <c r="E27" s="9">
        <v>-612991</v>
      </c>
      <c r="F27" s="9">
        <v>0</v>
      </c>
    </row>
    <row r="28" spans="1:6" ht="25.5">
      <c r="A28" s="6">
        <v>41050000</v>
      </c>
      <c r="B28" s="7" t="s">
        <v>25</v>
      </c>
      <c r="C28" s="8">
        <f t="shared" si="0"/>
        <v>-378952</v>
      </c>
      <c r="D28" s="9">
        <v>234039</v>
      </c>
      <c r="E28" s="9">
        <v>-612991</v>
      </c>
      <c r="F28" s="9">
        <v>0</v>
      </c>
    </row>
    <row r="29" spans="1:6" ht="63.75">
      <c r="A29" s="10">
        <v>41051400</v>
      </c>
      <c r="B29" s="11" t="s">
        <v>26</v>
      </c>
      <c r="C29" s="12">
        <f t="shared" si="0"/>
        <v>235870</v>
      </c>
      <c r="D29" s="13">
        <v>235870</v>
      </c>
      <c r="E29" s="13">
        <v>0</v>
      </c>
      <c r="F29" s="13">
        <v>0</v>
      </c>
    </row>
    <row r="30" spans="1:6" ht="89.25">
      <c r="A30" s="10">
        <v>41052600</v>
      </c>
      <c r="B30" s="11" t="s">
        <v>27</v>
      </c>
      <c r="C30" s="12">
        <f t="shared" si="0"/>
        <v>-612991</v>
      </c>
      <c r="D30" s="13">
        <v>0</v>
      </c>
      <c r="E30" s="13">
        <v>-612991</v>
      </c>
      <c r="F30" s="13">
        <v>0</v>
      </c>
    </row>
    <row r="31" spans="1:6" ht="12.75">
      <c r="A31" s="10">
        <v>41053900</v>
      </c>
      <c r="B31" s="11" t="s">
        <v>28</v>
      </c>
      <c r="C31" s="12">
        <f t="shared" si="0"/>
        <v>-1831</v>
      </c>
      <c r="D31" s="13">
        <v>-1831</v>
      </c>
      <c r="E31" s="13">
        <v>0</v>
      </c>
      <c r="F31" s="13">
        <v>0</v>
      </c>
    </row>
    <row r="32" spans="1:6" ht="12.75">
      <c r="A32" s="16" t="s">
        <v>30</v>
      </c>
      <c r="B32" s="15" t="s">
        <v>29</v>
      </c>
      <c r="C32" s="8">
        <f t="shared" si="0"/>
        <v>-378952</v>
      </c>
      <c r="D32" s="8">
        <v>234039</v>
      </c>
      <c r="E32" s="8">
        <v>-612991</v>
      </c>
      <c r="F32" s="8">
        <v>0</v>
      </c>
    </row>
    <row r="35" spans="2:5" ht="12.75">
      <c r="B35" s="3" t="s">
        <v>39</v>
      </c>
      <c r="E35" s="3" t="s">
        <v>35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zoomScalePageLayoutView="0" workbookViewId="0" topLeftCell="A1">
      <selection activeCell="Y140" sqref="Y140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51.75" customHeight="1">
      <c r="A1" s="140"/>
      <c r="B1" s="140"/>
      <c r="C1" s="140"/>
      <c r="D1" s="140"/>
      <c r="E1" s="140"/>
      <c r="F1" s="140"/>
      <c r="G1" s="140"/>
      <c r="H1" s="184" t="s">
        <v>462</v>
      </c>
      <c r="I1" s="184"/>
      <c r="J1" s="184"/>
    </row>
    <row r="2" spans="1:10" ht="25.5" customHeight="1">
      <c r="A2" s="78"/>
      <c r="B2" s="78"/>
      <c r="C2" s="78"/>
      <c r="D2" s="79"/>
      <c r="E2" s="78"/>
      <c r="F2" s="79"/>
      <c r="G2" s="79"/>
      <c r="H2" s="184" t="s">
        <v>266</v>
      </c>
      <c r="I2" s="184"/>
      <c r="J2" s="184"/>
    </row>
    <row r="3" spans="1:10" ht="18.75">
      <c r="A3" s="185" t="s">
        <v>54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.75">
      <c r="A4" s="185" t="s">
        <v>237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8.75">
      <c r="A5" s="185" t="s">
        <v>463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37.5">
      <c r="A6" s="81" t="s">
        <v>31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82" t="s">
        <v>32</v>
      </c>
      <c r="B7" s="83"/>
      <c r="C7" s="83"/>
      <c r="D7" s="84"/>
      <c r="E7" s="85"/>
      <c r="F7" s="84"/>
      <c r="G7" s="84"/>
      <c r="H7" s="84"/>
      <c r="I7" s="86"/>
      <c r="J7" s="87" t="s">
        <v>239</v>
      </c>
    </row>
    <row r="8" spans="1:10" ht="14.25">
      <c r="A8" s="188" t="s">
        <v>56</v>
      </c>
      <c r="B8" s="188" t="s">
        <v>57</v>
      </c>
      <c r="C8" s="188" t="s">
        <v>58</v>
      </c>
      <c r="D8" s="188" t="s">
        <v>240</v>
      </c>
      <c r="E8" s="192" t="s">
        <v>241</v>
      </c>
      <c r="F8" s="187" t="s">
        <v>242</v>
      </c>
      <c r="G8" s="187" t="s">
        <v>4</v>
      </c>
      <c r="H8" s="188" t="s">
        <v>5</v>
      </c>
      <c r="I8" s="187" t="s">
        <v>6</v>
      </c>
      <c r="J8" s="187"/>
    </row>
    <row r="9" spans="1:10" ht="57">
      <c r="A9" s="188"/>
      <c r="B9" s="192"/>
      <c r="C9" s="188"/>
      <c r="D9" s="192"/>
      <c r="E9" s="192"/>
      <c r="F9" s="187"/>
      <c r="G9" s="187"/>
      <c r="H9" s="189"/>
      <c r="I9" s="90" t="s">
        <v>7</v>
      </c>
      <c r="J9" s="90" t="s">
        <v>8</v>
      </c>
    </row>
    <row r="10" spans="1:10" ht="15">
      <c r="A10" s="92" t="s">
        <v>308</v>
      </c>
      <c r="B10" s="88"/>
      <c r="C10" s="88"/>
      <c r="D10" s="93" t="s">
        <v>309</v>
      </c>
      <c r="E10" s="89"/>
      <c r="F10" s="297"/>
      <c r="G10" s="94">
        <f>G12+G13+G14+G15+G17+G19</f>
        <v>472100</v>
      </c>
      <c r="H10" s="94">
        <f>H12+H13+H14+H15+H17+H19</f>
        <v>472100</v>
      </c>
      <c r="I10" s="94"/>
      <c r="J10" s="94"/>
    </row>
    <row r="11" spans="1:10" ht="28.5">
      <c r="A11" s="92" t="s">
        <v>310</v>
      </c>
      <c r="B11" s="88"/>
      <c r="C11" s="88"/>
      <c r="D11" s="93" t="s">
        <v>464</v>
      </c>
      <c r="E11" s="89"/>
      <c r="F11" s="297"/>
      <c r="G11" s="94">
        <v>472100</v>
      </c>
      <c r="H11" s="94">
        <v>472100</v>
      </c>
      <c r="I11" s="94"/>
      <c r="J11" s="94"/>
    </row>
    <row r="12" spans="1:10" ht="28.5">
      <c r="A12" s="92" t="s">
        <v>315</v>
      </c>
      <c r="B12" s="92" t="s">
        <v>176</v>
      </c>
      <c r="C12" s="92" t="s">
        <v>316</v>
      </c>
      <c r="D12" s="98" t="s">
        <v>317</v>
      </c>
      <c r="E12" s="298" t="s">
        <v>465</v>
      </c>
      <c r="F12" s="297" t="s">
        <v>466</v>
      </c>
      <c r="G12" s="94">
        <v>136100</v>
      </c>
      <c r="H12" s="95">
        <v>136100</v>
      </c>
      <c r="I12" s="94"/>
      <c r="J12" s="94"/>
    </row>
    <row r="13" spans="1:10" ht="76.5">
      <c r="A13" s="96" t="s">
        <v>315</v>
      </c>
      <c r="B13" s="96" t="s">
        <v>176</v>
      </c>
      <c r="C13" s="299" t="s">
        <v>316</v>
      </c>
      <c r="D13" s="300" t="s">
        <v>317</v>
      </c>
      <c r="E13" s="298" t="s">
        <v>467</v>
      </c>
      <c r="F13" s="297" t="s">
        <v>468</v>
      </c>
      <c r="G13" s="94">
        <v>28900</v>
      </c>
      <c r="H13" s="95">
        <v>28900</v>
      </c>
      <c r="I13" s="94"/>
      <c r="J13" s="94"/>
    </row>
    <row r="14" spans="1:10" ht="38.25">
      <c r="A14" s="92" t="s">
        <v>315</v>
      </c>
      <c r="B14" s="92" t="s">
        <v>176</v>
      </c>
      <c r="C14" s="92" t="s">
        <v>316</v>
      </c>
      <c r="D14" s="98" t="s">
        <v>317</v>
      </c>
      <c r="E14" s="298" t="s">
        <v>469</v>
      </c>
      <c r="F14" s="297" t="s">
        <v>470</v>
      </c>
      <c r="G14" s="94">
        <v>4000</v>
      </c>
      <c r="H14" s="95">
        <v>4000</v>
      </c>
      <c r="I14" s="94"/>
      <c r="J14" s="94"/>
    </row>
    <row r="15" spans="1:10" ht="38.25">
      <c r="A15" s="20" t="s">
        <v>318</v>
      </c>
      <c r="B15" s="20" t="s">
        <v>319</v>
      </c>
      <c r="C15" s="22"/>
      <c r="D15" s="23" t="s">
        <v>320</v>
      </c>
      <c r="E15" s="298" t="s">
        <v>471</v>
      </c>
      <c r="F15" s="90" t="s">
        <v>472</v>
      </c>
      <c r="G15" s="94">
        <v>191100</v>
      </c>
      <c r="H15" s="95">
        <v>191100</v>
      </c>
      <c r="I15" s="94"/>
      <c r="J15" s="94"/>
    </row>
    <row r="16" spans="1:10" ht="51">
      <c r="A16" s="103" t="s">
        <v>321</v>
      </c>
      <c r="B16" s="103" t="s">
        <v>322</v>
      </c>
      <c r="C16" s="113" t="s">
        <v>113</v>
      </c>
      <c r="D16" s="105" t="s">
        <v>323</v>
      </c>
      <c r="E16" s="298" t="s">
        <v>473</v>
      </c>
      <c r="F16" s="91" t="s">
        <v>474</v>
      </c>
      <c r="G16" s="94">
        <f>H16+I16</f>
        <v>191100</v>
      </c>
      <c r="H16" s="100">
        <v>191100</v>
      </c>
      <c r="I16" s="301"/>
      <c r="J16" s="301"/>
    </row>
    <row r="17" spans="1:10" ht="14.25">
      <c r="A17" s="20" t="s">
        <v>324</v>
      </c>
      <c r="B17" s="20" t="s">
        <v>126</v>
      </c>
      <c r="C17" s="22"/>
      <c r="D17" s="23" t="s">
        <v>127</v>
      </c>
      <c r="E17" s="298"/>
      <c r="F17" s="297"/>
      <c r="G17" s="94">
        <v>100000</v>
      </c>
      <c r="H17" s="95">
        <v>100000</v>
      </c>
      <c r="I17" s="301"/>
      <c r="J17" s="301"/>
    </row>
    <row r="18" spans="1:10" ht="38.25">
      <c r="A18" s="128" t="s">
        <v>325</v>
      </c>
      <c r="B18" s="129">
        <v>3242</v>
      </c>
      <c r="C18" s="129">
        <v>1090</v>
      </c>
      <c r="D18" s="130" t="s">
        <v>130</v>
      </c>
      <c r="E18" s="298" t="s">
        <v>475</v>
      </c>
      <c r="F18" s="91" t="s">
        <v>476</v>
      </c>
      <c r="G18" s="94">
        <f>H18+I18</f>
        <v>100000</v>
      </c>
      <c r="H18" s="100">
        <v>100000</v>
      </c>
      <c r="I18" s="301"/>
      <c r="J18" s="301"/>
    </row>
    <row r="19" spans="1:10" ht="38.25">
      <c r="A19" s="20" t="s">
        <v>326</v>
      </c>
      <c r="B19" s="20" t="s">
        <v>327</v>
      </c>
      <c r="C19" s="26" t="s">
        <v>328</v>
      </c>
      <c r="D19" s="23" t="s">
        <v>329</v>
      </c>
      <c r="E19" s="298" t="s">
        <v>471</v>
      </c>
      <c r="F19" s="90" t="s">
        <v>472</v>
      </c>
      <c r="G19" s="94">
        <v>12000</v>
      </c>
      <c r="H19" s="95">
        <v>12000</v>
      </c>
      <c r="I19" s="301"/>
      <c r="J19" s="301"/>
    </row>
    <row r="20" spans="1:10" ht="28.5">
      <c r="A20" s="92" t="s">
        <v>66</v>
      </c>
      <c r="B20" s="92"/>
      <c r="C20" s="88"/>
      <c r="D20" s="93" t="s">
        <v>243</v>
      </c>
      <c r="E20" s="298"/>
      <c r="F20" s="91"/>
      <c r="G20" s="302">
        <f>H20+I20</f>
        <v>12556554.66</v>
      </c>
      <c r="H20" s="302">
        <f>H21</f>
        <v>11194554.66</v>
      </c>
      <c r="I20" s="94">
        <v>1362000</v>
      </c>
      <c r="J20" s="94">
        <v>1362000</v>
      </c>
    </row>
    <row r="21" spans="1:10" ht="28.5">
      <c r="A21" s="92" t="s">
        <v>68</v>
      </c>
      <c r="B21" s="88"/>
      <c r="C21" s="88"/>
      <c r="D21" s="93" t="s">
        <v>243</v>
      </c>
      <c r="E21" s="298"/>
      <c r="F21" s="91"/>
      <c r="G21" s="302">
        <f>G20</f>
        <v>12556554.66</v>
      </c>
      <c r="H21" s="303">
        <f>H22+H23+H27+H28+H30+H32+H34+H36+H37</f>
        <v>11194554.66</v>
      </c>
      <c r="I21" s="94">
        <v>1362000</v>
      </c>
      <c r="J21" s="94">
        <v>1362000</v>
      </c>
    </row>
    <row r="22" spans="1:10" ht="38.25">
      <c r="A22" s="128" t="s">
        <v>334</v>
      </c>
      <c r="B22" s="128" t="s">
        <v>176</v>
      </c>
      <c r="C22" s="128" t="s">
        <v>316</v>
      </c>
      <c r="D22" s="130" t="s">
        <v>317</v>
      </c>
      <c r="E22" s="304" t="s">
        <v>477</v>
      </c>
      <c r="F22" s="91" t="s">
        <v>478</v>
      </c>
      <c r="G22" s="94">
        <v>170000</v>
      </c>
      <c r="H22" s="95">
        <v>170000</v>
      </c>
      <c r="I22" s="301"/>
      <c r="J22" s="301"/>
    </row>
    <row r="23" spans="1:10" ht="15">
      <c r="A23" s="20" t="s">
        <v>342</v>
      </c>
      <c r="B23" s="20" t="s">
        <v>343</v>
      </c>
      <c r="C23" s="22"/>
      <c r="D23" s="23" t="s">
        <v>344</v>
      </c>
      <c r="E23" s="304"/>
      <c r="F23" s="91"/>
      <c r="G23" s="302">
        <f>G24+G25+G26</f>
        <v>1894378.6</v>
      </c>
      <c r="H23" s="302">
        <f>H24+H25+H26</f>
        <v>1551378.6</v>
      </c>
      <c r="I23" s="94">
        <f>I24+I25+I26</f>
        <v>343000</v>
      </c>
      <c r="J23" s="94">
        <f>J24+J25+J26</f>
        <v>343000</v>
      </c>
    </row>
    <row r="24" spans="1:10" ht="76.5">
      <c r="A24" s="305" t="s">
        <v>345</v>
      </c>
      <c r="B24" s="305" t="s">
        <v>346</v>
      </c>
      <c r="C24" s="306" t="s">
        <v>347</v>
      </c>
      <c r="D24" s="307" t="s">
        <v>348</v>
      </c>
      <c r="E24" s="308" t="s">
        <v>479</v>
      </c>
      <c r="F24" s="309" t="s">
        <v>480</v>
      </c>
      <c r="G24" s="310">
        <f>H24+I24</f>
        <v>1826078.6</v>
      </c>
      <c r="H24" s="311">
        <v>1483078.6</v>
      </c>
      <c r="I24" s="312">
        <v>343000</v>
      </c>
      <c r="J24" s="312">
        <v>343000</v>
      </c>
    </row>
    <row r="25" spans="1:10" ht="45">
      <c r="A25" s="305" t="s">
        <v>345</v>
      </c>
      <c r="B25" s="305" t="s">
        <v>346</v>
      </c>
      <c r="C25" s="306" t="s">
        <v>347</v>
      </c>
      <c r="D25" s="307" t="s">
        <v>348</v>
      </c>
      <c r="E25" s="313" t="s">
        <v>481</v>
      </c>
      <c r="F25" s="91" t="s">
        <v>482</v>
      </c>
      <c r="G25" s="314">
        <v>50000</v>
      </c>
      <c r="H25" s="100">
        <v>50000</v>
      </c>
      <c r="I25" s="314"/>
      <c r="J25" s="315"/>
    </row>
    <row r="26" spans="1:10" ht="45">
      <c r="A26" s="305" t="s">
        <v>345</v>
      </c>
      <c r="B26" s="305" t="s">
        <v>346</v>
      </c>
      <c r="C26" s="306" t="s">
        <v>347</v>
      </c>
      <c r="D26" s="307" t="s">
        <v>348</v>
      </c>
      <c r="E26" s="313" t="s">
        <v>483</v>
      </c>
      <c r="F26" s="91" t="s">
        <v>482</v>
      </c>
      <c r="G26" s="314">
        <v>18300</v>
      </c>
      <c r="H26" s="100">
        <v>18300</v>
      </c>
      <c r="I26" s="314"/>
      <c r="J26" s="315"/>
    </row>
    <row r="27" spans="1:10" ht="76.5">
      <c r="A27" s="96" t="s">
        <v>69</v>
      </c>
      <c r="B27" s="96" t="s">
        <v>70</v>
      </c>
      <c r="C27" s="97" t="s">
        <v>71</v>
      </c>
      <c r="D27" s="98" t="s">
        <v>72</v>
      </c>
      <c r="E27" s="316" t="s">
        <v>244</v>
      </c>
      <c r="F27" s="91" t="s">
        <v>245</v>
      </c>
      <c r="G27" s="94">
        <f>H27+I27</f>
        <v>8930422</v>
      </c>
      <c r="H27" s="95">
        <v>7911422</v>
      </c>
      <c r="I27" s="94">
        <v>1019000</v>
      </c>
      <c r="J27" s="94">
        <v>1019000</v>
      </c>
    </row>
    <row r="28" spans="1:10" ht="25.5">
      <c r="A28" s="20" t="s">
        <v>349</v>
      </c>
      <c r="B28" s="20" t="s">
        <v>350</v>
      </c>
      <c r="C28" s="22"/>
      <c r="D28" s="23" t="s">
        <v>351</v>
      </c>
      <c r="E28" s="316"/>
      <c r="F28" s="91"/>
      <c r="G28" s="94">
        <v>706200</v>
      </c>
      <c r="H28" s="95">
        <v>706200</v>
      </c>
      <c r="I28" s="94"/>
      <c r="J28" s="94"/>
    </row>
    <row r="29" spans="1:10" ht="39">
      <c r="A29" s="103" t="s">
        <v>352</v>
      </c>
      <c r="B29" s="103" t="s">
        <v>353</v>
      </c>
      <c r="C29" s="317" t="s">
        <v>354</v>
      </c>
      <c r="D29" s="130" t="s">
        <v>355</v>
      </c>
      <c r="E29" s="316" t="s">
        <v>484</v>
      </c>
      <c r="F29" s="131" t="s">
        <v>485</v>
      </c>
      <c r="G29" s="94">
        <v>706200</v>
      </c>
      <c r="H29" s="100">
        <v>706200</v>
      </c>
      <c r="I29" s="94"/>
      <c r="J29" s="301"/>
    </row>
    <row r="30" spans="1:10" ht="25.5">
      <c r="A30" s="20" t="s">
        <v>356</v>
      </c>
      <c r="B30" s="20" t="s">
        <v>357</v>
      </c>
      <c r="C30" s="22"/>
      <c r="D30" s="23" t="s">
        <v>358</v>
      </c>
      <c r="E30" s="316"/>
      <c r="F30" s="131"/>
      <c r="G30" s="94">
        <v>30000</v>
      </c>
      <c r="H30" s="95">
        <v>30000</v>
      </c>
      <c r="I30" s="94"/>
      <c r="J30" s="301"/>
    </row>
    <row r="31" spans="1:10" ht="38.25">
      <c r="A31" s="103" t="s">
        <v>359</v>
      </c>
      <c r="B31" s="103" t="s">
        <v>360</v>
      </c>
      <c r="C31" s="113" t="s">
        <v>78</v>
      </c>
      <c r="D31" s="105" t="s">
        <v>361</v>
      </c>
      <c r="E31" s="316" t="s">
        <v>486</v>
      </c>
      <c r="F31" s="91" t="s">
        <v>487</v>
      </c>
      <c r="G31" s="94">
        <v>30000</v>
      </c>
      <c r="H31" s="100">
        <v>30000</v>
      </c>
      <c r="I31" s="301"/>
      <c r="J31" s="301"/>
    </row>
    <row r="32" spans="1:10" ht="25.5">
      <c r="A32" s="20" t="s">
        <v>73</v>
      </c>
      <c r="B32" s="20" t="s">
        <v>74</v>
      </c>
      <c r="C32" s="22"/>
      <c r="D32" s="23" t="s">
        <v>75</v>
      </c>
      <c r="E32" s="318"/>
      <c r="F32" s="91"/>
      <c r="G32" s="94">
        <v>39000</v>
      </c>
      <c r="H32" s="95">
        <v>39000</v>
      </c>
      <c r="I32" s="301"/>
      <c r="J32" s="301"/>
    </row>
    <row r="33" spans="1:10" ht="89.25">
      <c r="A33" s="102" t="s">
        <v>76</v>
      </c>
      <c r="B33" s="103">
        <v>3121</v>
      </c>
      <c r="C33" s="104">
        <v>1040</v>
      </c>
      <c r="D33" s="105" t="s">
        <v>79</v>
      </c>
      <c r="E33" s="316" t="s">
        <v>246</v>
      </c>
      <c r="F33" s="91" t="s">
        <v>247</v>
      </c>
      <c r="G33" s="94">
        <v>39000</v>
      </c>
      <c r="H33" s="100">
        <v>39000</v>
      </c>
      <c r="I33" s="301"/>
      <c r="J33" s="301"/>
    </row>
    <row r="34" spans="1:10" ht="15">
      <c r="A34" s="20" t="s">
        <v>362</v>
      </c>
      <c r="B34" s="20" t="s">
        <v>126</v>
      </c>
      <c r="C34" s="22"/>
      <c r="D34" s="23" t="s">
        <v>127</v>
      </c>
      <c r="E34" s="316"/>
      <c r="F34" s="91"/>
      <c r="G34" s="94">
        <v>130000</v>
      </c>
      <c r="H34" s="95">
        <v>130000</v>
      </c>
      <c r="I34" s="301"/>
      <c r="J34" s="301"/>
    </row>
    <row r="35" spans="1:10" ht="51">
      <c r="A35" s="128" t="s">
        <v>363</v>
      </c>
      <c r="B35" s="129">
        <v>3242</v>
      </c>
      <c r="C35" s="129">
        <v>1090</v>
      </c>
      <c r="D35" s="130" t="s">
        <v>130</v>
      </c>
      <c r="E35" s="298" t="s">
        <v>488</v>
      </c>
      <c r="F35" s="91" t="s">
        <v>476</v>
      </c>
      <c r="G35" s="94">
        <v>130000</v>
      </c>
      <c r="H35" s="100">
        <v>130000</v>
      </c>
      <c r="I35" s="301"/>
      <c r="J35" s="301"/>
    </row>
    <row r="36" spans="1:10" ht="76.5">
      <c r="A36" s="20" t="s">
        <v>370</v>
      </c>
      <c r="B36" s="20" t="s">
        <v>331</v>
      </c>
      <c r="C36" s="26" t="s">
        <v>332</v>
      </c>
      <c r="D36" s="23" t="s">
        <v>333</v>
      </c>
      <c r="E36" s="308" t="s">
        <v>479</v>
      </c>
      <c r="F36" s="309" t="s">
        <v>480</v>
      </c>
      <c r="G36" s="95">
        <v>282100</v>
      </c>
      <c r="H36" s="100">
        <v>282100</v>
      </c>
      <c r="I36" s="301"/>
      <c r="J36" s="301"/>
    </row>
    <row r="37" spans="1:10" ht="76.5">
      <c r="A37" s="20" t="s">
        <v>370</v>
      </c>
      <c r="B37" s="20" t="s">
        <v>331</v>
      </c>
      <c r="C37" s="26" t="s">
        <v>332</v>
      </c>
      <c r="D37" s="23" t="s">
        <v>333</v>
      </c>
      <c r="E37" s="316" t="s">
        <v>244</v>
      </c>
      <c r="F37" s="91" t="s">
        <v>245</v>
      </c>
      <c r="G37" s="303">
        <v>374454.06</v>
      </c>
      <c r="H37" s="319">
        <v>374454.06</v>
      </c>
      <c r="I37" s="301"/>
      <c r="J37" s="301"/>
    </row>
    <row r="38" spans="1:10" ht="15">
      <c r="A38" s="96" t="s">
        <v>80</v>
      </c>
      <c r="B38" s="90"/>
      <c r="C38" s="107"/>
      <c r="D38" s="108" t="s">
        <v>81</v>
      </c>
      <c r="E38" s="320"/>
      <c r="F38" s="110"/>
      <c r="G38" s="94">
        <f>H38+I38</f>
        <v>1106052</v>
      </c>
      <c r="H38" s="94">
        <f>H40+H41</f>
        <v>1063052</v>
      </c>
      <c r="I38" s="111">
        <v>43000</v>
      </c>
      <c r="J38" s="111">
        <v>43000</v>
      </c>
    </row>
    <row r="39" spans="1:10" ht="15">
      <c r="A39" s="96" t="s">
        <v>82</v>
      </c>
      <c r="B39" s="90"/>
      <c r="C39" s="107"/>
      <c r="D39" s="108" t="s">
        <v>81</v>
      </c>
      <c r="E39" s="320"/>
      <c r="F39" s="110"/>
      <c r="G39" s="94">
        <v>1106052</v>
      </c>
      <c r="H39" s="111">
        <v>1063052</v>
      </c>
      <c r="I39" s="111">
        <v>43000</v>
      </c>
      <c r="J39" s="111">
        <v>43000</v>
      </c>
    </row>
    <row r="40" spans="1:10" ht="51">
      <c r="A40" s="103" t="s">
        <v>83</v>
      </c>
      <c r="B40" s="103" t="s">
        <v>84</v>
      </c>
      <c r="C40" s="113" t="s">
        <v>85</v>
      </c>
      <c r="D40" s="114" t="s">
        <v>248</v>
      </c>
      <c r="E40" s="298" t="s">
        <v>489</v>
      </c>
      <c r="F40" s="118" t="s">
        <v>490</v>
      </c>
      <c r="G40" s="94">
        <f>H40+I40</f>
        <v>313000</v>
      </c>
      <c r="H40" s="321">
        <v>270000</v>
      </c>
      <c r="I40" s="322">
        <v>43000</v>
      </c>
      <c r="J40" s="322">
        <v>43000</v>
      </c>
    </row>
    <row r="41" spans="1:10" ht="51">
      <c r="A41" s="103" t="s">
        <v>83</v>
      </c>
      <c r="B41" s="103" t="s">
        <v>84</v>
      </c>
      <c r="C41" s="113" t="s">
        <v>85</v>
      </c>
      <c r="D41" s="114" t="s">
        <v>248</v>
      </c>
      <c r="E41" s="323" t="s">
        <v>249</v>
      </c>
      <c r="F41" s="116" t="s">
        <v>250</v>
      </c>
      <c r="G41" s="94">
        <v>793052</v>
      </c>
      <c r="H41" s="111">
        <v>793052</v>
      </c>
      <c r="I41" s="112"/>
      <c r="J41" s="112"/>
    </row>
    <row r="42" spans="1:10" ht="28.5">
      <c r="A42" s="96" t="s">
        <v>105</v>
      </c>
      <c r="B42" s="90"/>
      <c r="C42" s="107"/>
      <c r="D42" s="108" t="s">
        <v>106</v>
      </c>
      <c r="E42" s="324"/>
      <c r="F42" s="118"/>
      <c r="G42" s="94">
        <f>H42+I42</f>
        <v>944762</v>
      </c>
      <c r="H42" s="111">
        <f>H43</f>
        <v>944762</v>
      </c>
      <c r="I42" s="111"/>
      <c r="J42" s="111"/>
    </row>
    <row r="43" spans="1:10" ht="28.5">
      <c r="A43" s="96" t="s">
        <v>107</v>
      </c>
      <c r="B43" s="90"/>
      <c r="C43" s="107"/>
      <c r="D43" s="108" t="s">
        <v>106</v>
      </c>
      <c r="E43" s="324"/>
      <c r="F43" s="118"/>
      <c r="G43" s="94">
        <f>H43+I43</f>
        <v>944762</v>
      </c>
      <c r="H43" s="111">
        <f>H44+H49+H50+H52</f>
        <v>944762</v>
      </c>
      <c r="I43" s="111"/>
      <c r="J43" s="111"/>
    </row>
    <row r="44" spans="1:10" ht="63.75">
      <c r="A44" s="20" t="s">
        <v>108</v>
      </c>
      <c r="B44" s="20" t="s">
        <v>109</v>
      </c>
      <c r="C44" s="22"/>
      <c r="D44" s="23" t="s">
        <v>110</v>
      </c>
      <c r="E44" s="324"/>
      <c r="F44" s="118"/>
      <c r="G44" s="94">
        <v>124000</v>
      </c>
      <c r="H44" s="111">
        <f>H45+H46+H47+H48</f>
        <v>124000</v>
      </c>
      <c r="I44" s="111"/>
      <c r="J44" s="111"/>
    </row>
    <row r="45" spans="1:10" ht="89.25">
      <c r="A45" s="103" t="s">
        <v>111</v>
      </c>
      <c r="B45" s="103" t="s">
        <v>112</v>
      </c>
      <c r="C45" s="113" t="s">
        <v>113</v>
      </c>
      <c r="D45" s="105" t="s">
        <v>114</v>
      </c>
      <c r="E45" s="325" t="s">
        <v>251</v>
      </c>
      <c r="F45" s="120" t="s">
        <v>252</v>
      </c>
      <c r="G45" s="94">
        <v>45000</v>
      </c>
      <c r="H45" s="111">
        <v>45000</v>
      </c>
      <c r="I45" s="123"/>
      <c r="J45" s="123"/>
    </row>
    <row r="46" spans="1:10" ht="89.25">
      <c r="A46" s="103" t="s">
        <v>389</v>
      </c>
      <c r="B46" s="103" t="s">
        <v>390</v>
      </c>
      <c r="C46" s="113" t="s">
        <v>391</v>
      </c>
      <c r="D46" s="105" t="s">
        <v>392</v>
      </c>
      <c r="E46" s="325" t="s">
        <v>251</v>
      </c>
      <c r="F46" s="132" t="s">
        <v>252</v>
      </c>
      <c r="G46" s="94">
        <v>37800</v>
      </c>
      <c r="H46" s="112">
        <v>37800</v>
      </c>
      <c r="I46" s="123"/>
      <c r="J46" s="123"/>
    </row>
    <row r="47" spans="1:10" ht="89.25">
      <c r="A47" s="103" t="s">
        <v>393</v>
      </c>
      <c r="B47" s="103" t="s">
        <v>394</v>
      </c>
      <c r="C47" s="113" t="s">
        <v>391</v>
      </c>
      <c r="D47" s="105" t="s">
        <v>395</v>
      </c>
      <c r="E47" s="325" t="s">
        <v>251</v>
      </c>
      <c r="F47" s="132" t="s">
        <v>252</v>
      </c>
      <c r="G47" s="94">
        <f>H47+I47</f>
        <v>31200</v>
      </c>
      <c r="H47" s="112">
        <v>31200</v>
      </c>
      <c r="I47" s="123"/>
      <c r="J47" s="123"/>
    </row>
    <row r="48" spans="1:10" ht="89.25">
      <c r="A48" s="103" t="s">
        <v>396</v>
      </c>
      <c r="B48" s="103" t="s">
        <v>397</v>
      </c>
      <c r="C48" s="113" t="s">
        <v>391</v>
      </c>
      <c r="D48" s="105" t="s">
        <v>398</v>
      </c>
      <c r="E48" s="325" t="s">
        <v>251</v>
      </c>
      <c r="F48" s="132" t="s">
        <v>252</v>
      </c>
      <c r="G48" s="94">
        <f>H48+I48</f>
        <v>10000</v>
      </c>
      <c r="H48" s="112">
        <v>10000</v>
      </c>
      <c r="I48" s="123"/>
      <c r="J48" s="123"/>
    </row>
    <row r="49" spans="1:10" ht="99.75">
      <c r="A49" s="96" t="s">
        <v>121</v>
      </c>
      <c r="B49" s="96" t="s">
        <v>122</v>
      </c>
      <c r="C49" s="97" t="s">
        <v>123</v>
      </c>
      <c r="D49" s="98" t="s">
        <v>124</v>
      </c>
      <c r="E49" s="323" t="s">
        <v>253</v>
      </c>
      <c r="F49" s="122" t="s">
        <v>254</v>
      </c>
      <c r="G49" s="94">
        <v>99000</v>
      </c>
      <c r="H49" s="111">
        <v>99000</v>
      </c>
      <c r="I49" s="123"/>
      <c r="J49" s="123"/>
    </row>
    <row r="50" spans="1:10" ht="25.5">
      <c r="A50" s="20" t="s">
        <v>408</v>
      </c>
      <c r="B50" s="20" t="s">
        <v>409</v>
      </c>
      <c r="C50" s="22"/>
      <c r="D50" s="23" t="s">
        <v>410</v>
      </c>
      <c r="E50" s="323"/>
      <c r="F50" s="326"/>
      <c r="G50" s="94">
        <v>2200</v>
      </c>
      <c r="H50" s="111">
        <v>2200</v>
      </c>
      <c r="I50" s="123"/>
      <c r="J50" s="123"/>
    </row>
    <row r="51" spans="1:10" ht="89.25">
      <c r="A51" s="103" t="s">
        <v>411</v>
      </c>
      <c r="B51" s="103" t="s">
        <v>412</v>
      </c>
      <c r="C51" s="113" t="s">
        <v>123</v>
      </c>
      <c r="D51" s="105" t="s">
        <v>413</v>
      </c>
      <c r="E51" s="325" t="s">
        <v>251</v>
      </c>
      <c r="F51" s="132" t="s">
        <v>252</v>
      </c>
      <c r="G51" s="94">
        <f>H51+I51</f>
        <v>2200</v>
      </c>
      <c r="H51" s="100">
        <v>2200</v>
      </c>
      <c r="I51" s="123"/>
      <c r="J51" s="123"/>
    </row>
    <row r="52" spans="1:10" ht="15">
      <c r="A52" s="20" t="s">
        <v>125</v>
      </c>
      <c r="B52" s="20" t="s">
        <v>126</v>
      </c>
      <c r="C52" s="22"/>
      <c r="D52" s="23" t="s">
        <v>127</v>
      </c>
      <c r="E52" s="325"/>
      <c r="F52" s="132"/>
      <c r="G52" s="94">
        <f>H52</f>
        <v>719562</v>
      </c>
      <c r="H52" s="95">
        <f>H53+H54+H55</f>
        <v>719562</v>
      </c>
      <c r="I52" s="123"/>
      <c r="J52" s="123"/>
    </row>
    <row r="53" spans="1:10" ht="51">
      <c r="A53" s="128" t="s">
        <v>128</v>
      </c>
      <c r="B53" s="129">
        <v>3242</v>
      </c>
      <c r="C53" s="129">
        <v>1090</v>
      </c>
      <c r="D53" s="130" t="s">
        <v>130</v>
      </c>
      <c r="E53" s="298" t="s">
        <v>491</v>
      </c>
      <c r="F53" s="89" t="s">
        <v>492</v>
      </c>
      <c r="G53" s="94">
        <v>625000</v>
      </c>
      <c r="H53" s="100">
        <v>625000</v>
      </c>
      <c r="I53" s="123"/>
      <c r="J53" s="123"/>
    </row>
    <row r="54" spans="1:10" ht="63.75">
      <c r="A54" s="128" t="s">
        <v>128</v>
      </c>
      <c r="B54" s="129">
        <v>3242</v>
      </c>
      <c r="C54" s="129">
        <v>1090</v>
      </c>
      <c r="D54" s="130" t="s">
        <v>130</v>
      </c>
      <c r="E54" s="325" t="s">
        <v>493</v>
      </c>
      <c r="F54" s="119" t="s">
        <v>494</v>
      </c>
      <c r="G54" s="94">
        <v>10000</v>
      </c>
      <c r="H54" s="100">
        <v>10000</v>
      </c>
      <c r="I54" s="123"/>
      <c r="J54" s="123"/>
    </row>
    <row r="55" spans="1:10" ht="89.25">
      <c r="A55" s="102" t="s">
        <v>128</v>
      </c>
      <c r="B55" s="103">
        <v>3242</v>
      </c>
      <c r="C55" s="327">
        <v>1090</v>
      </c>
      <c r="D55" s="105" t="s">
        <v>130</v>
      </c>
      <c r="E55" s="325" t="s">
        <v>255</v>
      </c>
      <c r="F55" s="132" t="s">
        <v>252</v>
      </c>
      <c r="G55" s="94">
        <v>84562</v>
      </c>
      <c r="H55" s="100">
        <v>84562</v>
      </c>
      <c r="I55" s="123"/>
      <c r="J55" s="123"/>
    </row>
    <row r="56" spans="1:10" ht="15">
      <c r="A56" s="96" t="s">
        <v>131</v>
      </c>
      <c r="B56" s="90"/>
      <c r="C56" s="302"/>
      <c r="D56" s="98" t="s">
        <v>134</v>
      </c>
      <c r="E56" s="323"/>
      <c r="F56" s="132"/>
      <c r="G56" s="328">
        <f>H56+I56</f>
        <v>36900</v>
      </c>
      <c r="H56" s="328">
        <f>H57</f>
        <v>36900</v>
      </c>
      <c r="I56" s="111"/>
      <c r="J56" s="111"/>
    </row>
    <row r="57" spans="1:10" ht="15">
      <c r="A57" s="96" t="s">
        <v>133</v>
      </c>
      <c r="B57" s="90"/>
      <c r="C57" s="302"/>
      <c r="D57" s="98" t="s">
        <v>134</v>
      </c>
      <c r="E57" s="323"/>
      <c r="F57" s="132"/>
      <c r="G57" s="328">
        <f>H57+I57</f>
        <v>36900</v>
      </c>
      <c r="H57" s="328">
        <f>H60+H62+H58</f>
        <v>36900</v>
      </c>
      <c r="I57" s="111"/>
      <c r="J57" s="111"/>
    </row>
    <row r="58" spans="1:10" ht="25.5">
      <c r="A58" s="20" t="s">
        <v>138</v>
      </c>
      <c r="B58" s="20" t="s">
        <v>139</v>
      </c>
      <c r="C58" s="22"/>
      <c r="D58" s="23" t="s">
        <v>140</v>
      </c>
      <c r="E58" s="323"/>
      <c r="F58" s="132"/>
      <c r="G58" s="328">
        <v>2000</v>
      </c>
      <c r="H58" s="328">
        <v>2000</v>
      </c>
      <c r="I58" s="111"/>
      <c r="J58" s="111"/>
    </row>
    <row r="59" spans="1:10" ht="89.25">
      <c r="A59" s="27" t="s">
        <v>141</v>
      </c>
      <c r="B59" s="27" t="s">
        <v>142</v>
      </c>
      <c r="C59" s="28" t="s">
        <v>78</v>
      </c>
      <c r="D59" s="29" t="s">
        <v>143</v>
      </c>
      <c r="E59" s="325" t="s">
        <v>251</v>
      </c>
      <c r="F59" s="120" t="s">
        <v>252</v>
      </c>
      <c r="G59" s="329">
        <v>2000</v>
      </c>
      <c r="H59" s="329">
        <v>2000</v>
      </c>
      <c r="I59" s="111"/>
      <c r="J59" s="111"/>
    </row>
    <row r="60" spans="1:10" ht="25.5">
      <c r="A60" s="20" t="s">
        <v>155</v>
      </c>
      <c r="B60" s="20" t="s">
        <v>156</v>
      </c>
      <c r="C60" s="22"/>
      <c r="D60" s="23" t="s">
        <v>157</v>
      </c>
      <c r="E60" s="323"/>
      <c r="F60" s="132"/>
      <c r="G60" s="328">
        <v>2500</v>
      </c>
      <c r="H60" s="328">
        <v>2500</v>
      </c>
      <c r="I60" s="111"/>
      <c r="J60" s="111"/>
    </row>
    <row r="61" spans="1:10" ht="51">
      <c r="A61" s="103" t="s">
        <v>421</v>
      </c>
      <c r="B61" s="103" t="s">
        <v>422</v>
      </c>
      <c r="C61" s="113" t="s">
        <v>160</v>
      </c>
      <c r="D61" s="105" t="s">
        <v>423</v>
      </c>
      <c r="E61" s="323" t="s">
        <v>495</v>
      </c>
      <c r="F61" s="132" t="s">
        <v>496</v>
      </c>
      <c r="G61" s="328">
        <v>2500</v>
      </c>
      <c r="H61" s="329">
        <v>2500</v>
      </c>
      <c r="I61" s="111"/>
      <c r="J61" s="111"/>
    </row>
    <row r="62" spans="1:10" ht="15">
      <c r="A62" s="20" t="s">
        <v>162</v>
      </c>
      <c r="B62" s="20" t="s">
        <v>163</v>
      </c>
      <c r="C62" s="22"/>
      <c r="D62" s="23" t="s">
        <v>164</v>
      </c>
      <c r="E62" s="323"/>
      <c r="F62" s="132"/>
      <c r="G62" s="328">
        <v>32400</v>
      </c>
      <c r="H62" s="328">
        <v>32400</v>
      </c>
      <c r="I62" s="111"/>
      <c r="J62" s="111"/>
    </row>
    <row r="63" spans="1:10" ht="51.75">
      <c r="A63" s="103" t="s">
        <v>165</v>
      </c>
      <c r="B63" s="103" t="s">
        <v>166</v>
      </c>
      <c r="C63" s="113" t="s">
        <v>103</v>
      </c>
      <c r="D63" s="105" t="s">
        <v>167</v>
      </c>
      <c r="E63" s="316" t="s">
        <v>258</v>
      </c>
      <c r="F63" s="131" t="s">
        <v>259</v>
      </c>
      <c r="G63" s="328">
        <v>20000</v>
      </c>
      <c r="H63" s="329">
        <v>20000</v>
      </c>
      <c r="I63" s="111"/>
      <c r="J63" s="111"/>
    </row>
    <row r="64" spans="1:10" ht="51">
      <c r="A64" s="103" t="s">
        <v>168</v>
      </c>
      <c r="B64" s="103" t="s">
        <v>169</v>
      </c>
      <c r="C64" s="113" t="s">
        <v>103</v>
      </c>
      <c r="D64" s="105" t="s">
        <v>170</v>
      </c>
      <c r="E64" s="323" t="s">
        <v>258</v>
      </c>
      <c r="F64" s="132" t="s">
        <v>259</v>
      </c>
      <c r="G64" s="328">
        <v>12400</v>
      </c>
      <c r="H64" s="330">
        <v>12400</v>
      </c>
      <c r="I64" s="111"/>
      <c r="J64" s="111"/>
    </row>
    <row r="65" spans="1:10" ht="30">
      <c r="A65" s="331" t="s">
        <v>171</v>
      </c>
      <c r="B65" s="332"/>
      <c r="C65" s="333"/>
      <c r="D65" s="334" t="s">
        <v>172</v>
      </c>
      <c r="E65" s="323"/>
      <c r="F65" s="132"/>
      <c r="G65" s="328">
        <f>G66</f>
        <v>2238500</v>
      </c>
      <c r="H65" s="335">
        <f>H66</f>
        <v>1368500</v>
      </c>
      <c r="I65" s="111">
        <v>870000</v>
      </c>
      <c r="J65" s="111">
        <v>870000</v>
      </c>
    </row>
    <row r="66" spans="1:10" ht="30">
      <c r="A66" s="331" t="s">
        <v>173</v>
      </c>
      <c r="B66" s="332"/>
      <c r="C66" s="333"/>
      <c r="D66" s="334" t="s">
        <v>172</v>
      </c>
      <c r="E66" s="323"/>
      <c r="F66" s="132"/>
      <c r="G66" s="328">
        <f>H66+I66</f>
        <v>2238500</v>
      </c>
      <c r="H66" s="335">
        <f>H67+H68+H69+H70</f>
        <v>1368500</v>
      </c>
      <c r="I66" s="111">
        <v>870000</v>
      </c>
      <c r="J66" s="111">
        <v>870000</v>
      </c>
    </row>
    <row r="67" spans="1:10" ht="25.5">
      <c r="A67" s="336" t="s">
        <v>178</v>
      </c>
      <c r="B67" s="336">
        <v>9770</v>
      </c>
      <c r="C67" s="337" t="s">
        <v>176</v>
      </c>
      <c r="D67" s="338" t="s">
        <v>28</v>
      </c>
      <c r="E67" s="339" t="s">
        <v>489</v>
      </c>
      <c r="F67" s="118" t="s">
        <v>490</v>
      </c>
      <c r="G67" s="328">
        <v>820000</v>
      </c>
      <c r="H67" s="330"/>
      <c r="I67" s="111">
        <v>820000</v>
      </c>
      <c r="J67" s="111">
        <v>820000</v>
      </c>
    </row>
    <row r="68" spans="1:10" ht="89.25">
      <c r="A68" s="27" t="s">
        <v>180</v>
      </c>
      <c r="B68" s="27" t="s">
        <v>181</v>
      </c>
      <c r="C68" s="28" t="s">
        <v>176</v>
      </c>
      <c r="D68" s="29" t="s">
        <v>182</v>
      </c>
      <c r="E68" s="298" t="s">
        <v>497</v>
      </c>
      <c r="F68" s="89" t="s">
        <v>498</v>
      </c>
      <c r="G68" s="328">
        <v>223500</v>
      </c>
      <c r="H68" s="335">
        <v>223500</v>
      </c>
      <c r="I68" s="111"/>
      <c r="J68" s="111"/>
    </row>
    <row r="69" spans="1:10" ht="39">
      <c r="A69" s="27" t="s">
        <v>180</v>
      </c>
      <c r="B69" s="27" t="s">
        <v>181</v>
      </c>
      <c r="C69" s="28" t="s">
        <v>176</v>
      </c>
      <c r="D69" s="29" t="s">
        <v>182</v>
      </c>
      <c r="E69" s="316" t="s">
        <v>499</v>
      </c>
      <c r="F69" s="131" t="s">
        <v>500</v>
      </c>
      <c r="G69" s="328">
        <v>170000</v>
      </c>
      <c r="H69" s="335">
        <v>120000</v>
      </c>
      <c r="I69" s="111">
        <v>50000</v>
      </c>
      <c r="J69" s="111">
        <v>50000</v>
      </c>
    </row>
    <row r="70" spans="1:10" ht="64.5">
      <c r="A70" s="27" t="s">
        <v>180</v>
      </c>
      <c r="B70" s="27" t="s">
        <v>181</v>
      </c>
      <c r="C70" s="28" t="s">
        <v>176</v>
      </c>
      <c r="D70" s="29" t="s">
        <v>182</v>
      </c>
      <c r="E70" s="304" t="s">
        <v>260</v>
      </c>
      <c r="F70" s="131" t="s">
        <v>261</v>
      </c>
      <c r="G70" s="328">
        <v>1025000</v>
      </c>
      <c r="H70" s="335">
        <v>1025000</v>
      </c>
      <c r="I70" s="111"/>
      <c r="J70" s="111"/>
    </row>
    <row r="71" spans="1:10" ht="18.75">
      <c r="A71" s="134"/>
      <c r="B71" s="135"/>
      <c r="C71" s="134"/>
      <c r="D71" s="136" t="s">
        <v>262</v>
      </c>
      <c r="E71" s="137"/>
      <c r="F71" s="137"/>
      <c r="G71" s="302">
        <f>H71+I71</f>
        <v>17354868.66</v>
      </c>
      <c r="H71" s="340">
        <f>H10+H20+H38+H42+H56+H65</f>
        <v>15079868.66</v>
      </c>
      <c r="I71" s="340">
        <f>I10+I20+I38+I42+I56+I65</f>
        <v>2275000</v>
      </c>
      <c r="J71" s="340">
        <f>J10+J20+J38+J42+J56+J65</f>
        <v>2275000</v>
      </c>
    </row>
    <row r="72" spans="1:10" ht="15.75">
      <c r="A72" s="190" t="s">
        <v>501</v>
      </c>
      <c r="B72" s="190"/>
      <c r="C72" s="190"/>
      <c r="D72" s="190"/>
      <c r="E72" s="191"/>
      <c r="F72" s="191"/>
      <c r="G72" s="139"/>
      <c r="H72" s="139"/>
      <c r="I72" s="139"/>
      <c r="J72" s="139"/>
    </row>
  </sheetData>
  <sheetProtection/>
  <mergeCells count="15">
    <mergeCell ref="F8:F9"/>
    <mergeCell ref="G8:G9"/>
    <mergeCell ref="H8:H9"/>
    <mergeCell ref="I8:J8"/>
    <mergeCell ref="A72:F72"/>
    <mergeCell ref="H1:J1"/>
    <mergeCell ref="H2:J2"/>
    <mergeCell ref="A3:J3"/>
    <mergeCell ref="A4:J4"/>
    <mergeCell ref="A5:J5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U93" sqref="U9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40</v>
      </c>
    </row>
    <row r="2" ht="12.75">
      <c r="D2" t="s">
        <v>36</v>
      </c>
    </row>
    <row r="3" ht="12.75">
      <c r="D3" t="s">
        <v>37</v>
      </c>
    </row>
    <row r="4" ht="12.75">
      <c r="D4" t="s">
        <v>41</v>
      </c>
    </row>
    <row r="5" spans="1:6" ht="12.75">
      <c r="A5" s="141" t="s">
        <v>42</v>
      </c>
      <c r="B5" s="142"/>
      <c r="C5" s="142"/>
      <c r="D5" s="142"/>
      <c r="E5" s="142"/>
      <c r="F5" s="142"/>
    </row>
    <row r="6" spans="1:6" ht="12.75">
      <c r="A6" s="19" t="s">
        <v>31</v>
      </c>
      <c r="B6" s="1"/>
      <c r="C6" s="1" t="s">
        <v>34</v>
      </c>
      <c r="D6" s="1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143" t="s">
        <v>2</v>
      </c>
      <c r="B8" s="143" t="s">
        <v>43</v>
      </c>
      <c r="C8" s="144" t="s">
        <v>4</v>
      </c>
      <c r="D8" s="143" t="s">
        <v>5</v>
      </c>
      <c r="E8" s="143" t="s">
        <v>6</v>
      </c>
      <c r="F8" s="143"/>
    </row>
    <row r="9" spans="1:6" ht="12.75">
      <c r="A9" s="143"/>
      <c r="B9" s="143"/>
      <c r="C9" s="143"/>
      <c r="D9" s="143"/>
      <c r="E9" s="143" t="s">
        <v>7</v>
      </c>
      <c r="F9" s="143" t="s">
        <v>8</v>
      </c>
    </row>
    <row r="10" spans="1:6" ht="12.75">
      <c r="A10" s="143"/>
      <c r="B10" s="143"/>
      <c r="C10" s="143"/>
      <c r="D10" s="143"/>
      <c r="E10" s="143"/>
      <c r="F10" s="14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146" t="s">
        <v>44</v>
      </c>
      <c r="B12" s="147"/>
      <c r="C12" s="147"/>
      <c r="D12" s="147"/>
      <c r="E12" s="147"/>
      <c r="F12" s="148"/>
    </row>
    <row r="13" spans="1:6" ht="12.75">
      <c r="A13" s="6">
        <v>200000</v>
      </c>
      <c r="B13" s="7" t="s">
        <v>45</v>
      </c>
      <c r="C13" s="8">
        <f>D13+E13</f>
        <v>0</v>
      </c>
      <c r="D13" s="9">
        <v>-69000</v>
      </c>
      <c r="E13" s="9">
        <v>69000</v>
      </c>
      <c r="F13" s="9">
        <v>69000</v>
      </c>
    </row>
    <row r="14" spans="1:6" ht="25.5">
      <c r="A14" s="6">
        <v>208000</v>
      </c>
      <c r="B14" s="7" t="s">
        <v>46</v>
      </c>
      <c r="C14" s="8">
        <f>D14+E14</f>
        <v>0</v>
      </c>
      <c r="D14" s="9">
        <v>-69000</v>
      </c>
      <c r="E14" s="9">
        <v>69000</v>
      </c>
      <c r="F14" s="9">
        <v>69000</v>
      </c>
    </row>
    <row r="15" spans="1:6" ht="38.25">
      <c r="A15" s="10">
        <v>208400</v>
      </c>
      <c r="B15" s="11" t="s">
        <v>47</v>
      </c>
      <c r="C15" s="12">
        <f>D15+E15</f>
        <v>0</v>
      </c>
      <c r="D15" s="13">
        <v>-69000</v>
      </c>
      <c r="E15" s="13">
        <v>69000</v>
      </c>
      <c r="F15" s="13">
        <v>69000</v>
      </c>
    </row>
    <row r="16" spans="1:6" ht="12.75">
      <c r="A16" s="16" t="s">
        <v>30</v>
      </c>
      <c r="B16" s="15" t="s">
        <v>48</v>
      </c>
      <c r="C16" s="8">
        <f>D16+E16</f>
        <v>0</v>
      </c>
      <c r="D16" s="8">
        <v>-69000</v>
      </c>
      <c r="E16" s="8">
        <v>69000</v>
      </c>
      <c r="F16" s="8">
        <v>69000</v>
      </c>
    </row>
    <row r="17" spans="1:6" ht="12.75">
      <c r="A17" s="146" t="s">
        <v>49</v>
      </c>
      <c r="B17" s="147"/>
      <c r="C17" s="147"/>
      <c r="D17" s="147"/>
      <c r="E17" s="147"/>
      <c r="F17" s="148"/>
    </row>
    <row r="18" spans="1:6" ht="12.75">
      <c r="A18" s="6">
        <v>600000</v>
      </c>
      <c r="B18" s="7" t="s">
        <v>50</v>
      </c>
      <c r="C18" s="8">
        <f>D18+E18</f>
        <v>0</v>
      </c>
      <c r="D18" s="9">
        <v>-69000</v>
      </c>
      <c r="E18" s="9">
        <v>69000</v>
      </c>
      <c r="F18" s="9">
        <v>69000</v>
      </c>
    </row>
    <row r="19" spans="1:6" ht="12.75">
      <c r="A19" s="6">
        <v>602000</v>
      </c>
      <c r="B19" s="7" t="s">
        <v>51</v>
      </c>
      <c r="C19" s="8">
        <f>D19+E19</f>
        <v>0</v>
      </c>
      <c r="D19" s="9">
        <v>-69000</v>
      </c>
      <c r="E19" s="9">
        <v>69000</v>
      </c>
      <c r="F19" s="9">
        <v>69000</v>
      </c>
    </row>
    <row r="20" spans="1:6" ht="38.25">
      <c r="A20" s="10">
        <v>602400</v>
      </c>
      <c r="B20" s="11" t="s">
        <v>47</v>
      </c>
      <c r="C20" s="12">
        <f>D20+E20</f>
        <v>0</v>
      </c>
      <c r="D20" s="13">
        <v>-69000</v>
      </c>
      <c r="E20" s="13">
        <v>69000</v>
      </c>
      <c r="F20" s="13">
        <v>69000</v>
      </c>
    </row>
    <row r="21" spans="1:6" ht="12.75">
      <c r="A21" s="16" t="s">
        <v>30</v>
      </c>
      <c r="B21" s="15" t="s">
        <v>48</v>
      </c>
      <c r="C21" s="8">
        <f>D21+E21</f>
        <v>0</v>
      </c>
      <c r="D21" s="8">
        <v>-69000</v>
      </c>
      <c r="E21" s="8">
        <v>69000</v>
      </c>
      <c r="F21" s="8">
        <v>69000</v>
      </c>
    </row>
    <row r="24" spans="2:5" ht="12.75">
      <c r="B24" s="3" t="s">
        <v>39</v>
      </c>
      <c r="E24" s="3" t="s">
        <v>35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S184" sqref="S18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52</v>
      </c>
    </row>
    <row r="2" ht="12.75">
      <c r="M2" t="s">
        <v>36</v>
      </c>
    </row>
    <row r="3" ht="12.75">
      <c r="M3" t="s">
        <v>37</v>
      </c>
    </row>
    <row r="4" ht="12.75">
      <c r="M4" t="s">
        <v>53</v>
      </c>
    </row>
    <row r="5" spans="1:16" ht="12.75">
      <c r="A5" s="149" t="s">
        <v>54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2.75">
      <c r="A6" s="149" t="s">
        <v>55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2.75">
      <c r="A7" s="19" t="s">
        <v>31</v>
      </c>
      <c r="B7" s="1"/>
      <c r="C7" s="1"/>
      <c r="D7" s="1"/>
      <c r="E7" s="1"/>
      <c r="F7" s="1"/>
      <c r="G7" s="1"/>
      <c r="H7" s="1" t="s">
        <v>34</v>
      </c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32</v>
      </c>
      <c r="P8" s="2" t="s">
        <v>1</v>
      </c>
    </row>
    <row r="9" spans="1:16" ht="12.75">
      <c r="A9" s="150" t="s">
        <v>56</v>
      </c>
      <c r="B9" s="150" t="s">
        <v>57</v>
      </c>
      <c r="C9" s="150" t="s">
        <v>58</v>
      </c>
      <c r="D9" s="143" t="s">
        <v>59</v>
      </c>
      <c r="E9" s="143" t="s">
        <v>5</v>
      </c>
      <c r="F9" s="143"/>
      <c r="G9" s="143"/>
      <c r="H9" s="143"/>
      <c r="I9" s="143"/>
      <c r="J9" s="143" t="s">
        <v>6</v>
      </c>
      <c r="K9" s="143"/>
      <c r="L9" s="143"/>
      <c r="M9" s="143"/>
      <c r="N9" s="143"/>
      <c r="O9" s="143"/>
      <c r="P9" s="144" t="s">
        <v>60</v>
      </c>
    </row>
    <row r="10" spans="1:16" ht="12.75">
      <c r="A10" s="143"/>
      <c r="B10" s="143"/>
      <c r="C10" s="143"/>
      <c r="D10" s="143"/>
      <c r="E10" s="144" t="s">
        <v>7</v>
      </c>
      <c r="F10" s="143" t="s">
        <v>61</v>
      </c>
      <c r="G10" s="143" t="s">
        <v>62</v>
      </c>
      <c r="H10" s="143"/>
      <c r="I10" s="143" t="s">
        <v>63</v>
      </c>
      <c r="J10" s="144" t="s">
        <v>7</v>
      </c>
      <c r="K10" s="143" t="s">
        <v>8</v>
      </c>
      <c r="L10" s="143" t="s">
        <v>61</v>
      </c>
      <c r="M10" s="143" t="s">
        <v>62</v>
      </c>
      <c r="N10" s="143"/>
      <c r="O10" s="143" t="s">
        <v>63</v>
      </c>
      <c r="P10" s="143"/>
    </row>
    <row r="11" spans="1:16" ht="12.75">
      <c r="A11" s="143"/>
      <c r="B11" s="143"/>
      <c r="C11" s="143"/>
      <c r="D11" s="143"/>
      <c r="E11" s="143"/>
      <c r="F11" s="143"/>
      <c r="G11" s="143" t="s">
        <v>64</v>
      </c>
      <c r="H11" s="143" t="s">
        <v>65</v>
      </c>
      <c r="I11" s="143"/>
      <c r="J11" s="143"/>
      <c r="K11" s="143"/>
      <c r="L11" s="143"/>
      <c r="M11" s="143" t="s">
        <v>64</v>
      </c>
      <c r="N11" s="143" t="s">
        <v>65</v>
      </c>
      <c r="O11" s="143"/>
      <c r="P11" s="143"/>
    </row>
    <row r="12" spans="1:16" ht="12.7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20" t="s">
        <v>66</v>
      </c>
      <c r="B14" s="21"/>
      <c r="C14" s="22"/>
      <c r="D14" s="23" t="s">
        <v>67</v>
      </c>
      <c r="E14" s="24">
        <v>116000</v>
      </c>
      <c r="F14" s="25">
        <v>116000</v>
      </c>
      <c r="G14" s="25">
        <v>72100</v>
      </c>
      <c r="H14" s="25">
        <v>-1500</v>
      </c>
      <c r="I14" s="25">
        <v>0</v>
      </c>
      <c r="J14" s="24">
        <v>69000</v>
      </c>
      <c r="K14" s="25">
        <v>69000</v>
      </c>
      <c r="L14" s="25">
        <v>0</v>
      </c>
      <c r="M14" s="25">
        <v>0</v>
      </c>
      <c r="N14" s="25">
        <v>0</v>
      </c>
      <c r="O14" s="25">
        <v>69000</v>
      </c>
      <c r="P14" s="24">
        <f aca="true" t="shared" si="0" ref="P14:P54">E14+J14</f>
        <v>185000</v>
      </c>
    </row>
    <row r="15" spans="1:16" ht="89.25">
      <c r="A15" s="20" t="s">
        <v>68</v>
      </c>
      <c r="B15" s="21"/>
      <c r="C15" s="22"/>
      <c r="D15" s="23" t="s">
        <v>67</v>
      </c>
      <c r="E15" s="24">
        <v>116000</v>
      </c>
      <c r="F15" s="25">
        <v>116000</v>
      </c>
      <c r="G15" s="25">
        <v>72100</v>
      </c>
      <c r="H15" s="25">
        <v>-1500</v>
      </c>
      <c r="I15" s="25">
        <v>0</v>
      </c>
      <c r="J15" s="24">
        <v>69000</v>
      </c>
      <c r="K15" s="25">
        <v>69000</v>
      </c>
      <c r="L15" s="25">
        <v>0</v>
      </c>
      <c r="M15" s="25">
        <v>0</v>
      </c>
      <c r="N15" s="25">
        <v>0</v>
      </c>
      <c r="O15" s="25">
        <v>69000</v>
      </c>
      <c r="P15" s="24">
        <f t="shared" si="0"/>
        <v>185000</v>
      </c>
    </row>
    <row r="16" spans="1:16" ht="25.5">
      <c r="A16" s="20" t="s">
        <v>69</v>
      </c>
      <c r="B16" s="20" t="s">
        <v>70</v>
      </c>
      <c r="C16" s="26" t="s">
        <v>71</v>
      </c>
      <c r="D16" s="23" t="s">
        <v>72</v>
      </c>
      <c r="E16" s="24">
        <v>71000</v>
      </c>
      <c r="F16" s="25">
        <v>71000</v>
      </c>
      <c r="G16" s="25">
        <v>0</v>
      </c>
      <c r="H16" s="25">
        <v>0</v>
      </c>
      <c r="I16" s="25">
        <v>0</v>
      </c>
      <c r="J16" s="24">
        <v>69000</v>
      </c>
      <c r="K16" s="25">
        <v>69000</v>
      </c>
      <c r="L16" s="25">
        <v>0</v>
      </c>
      <c r="M16" s="25">
        <v>0</v>
      </c>
      <c r="N16" s="25">
        <v>0</v>
      </c>
      <c r="O16" s="25">
        <v>69000</v>
      </c>
      <c r="P16" s="24">
        <f t="shared" si="0"/>
        <v>140000</v>
      </c>
    </row>
    <row r="17" spans="1:16" ht="25.5">
      <c r="A17" s="20" t="s">
        <v>73</v>
      </c>
      <c r="B17" s="20" t="s">
        <v>74</v>
      </c>
      <c r="C17" s="22"/>
      <c r="D17" s="23" t="s">
        <v>75</v>
      </c>
      <c r="E17" s="24">
        <v>45000</v>
      </c>
      <c r="F17" s="25">
        <v>45000</v>
      </c>
      <c r="G17" s="25">
        <v>72100</v>
      </c>
      <c r="H17" s="25">
        <v>-1500</v>
      </c>
      <c r="I17" s="25">
        <v>0</v>
      </c>
      <c r="J17" s="24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f t="shared" si="0"/>
        <v>45000</v>
      </c>
    </row>
    <row r="18" spans="1:16" ht="38.25">
      <c r="A18" s="27" t="s">
        <v>76</v>
      </c>
      <c r="B18" s="27" t="s">
        <v>77</v>
      </c>
      <c r="C18" s="28" t="s">
        <v>78</v>
      </c>
      <c r="D18" s="29" t="s">
        <v>79</v>
      </c>
      <c r="E18" s="30">
        <v>45000</v>
      </c>
      <c r="F18" s="31">
        <v>45000</v>
      </c>
      <c r="G18" s="31">
        <v>72100</v>
      </c>
      <c r="H18" s="31">
        <v>-1500</v>
      </c>
      <c r="I18" s="31">
        <v>0</v>
      </c>
      <c r="J18" s="30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0">
        <f t="shared" si="0"/>
        <v>45000</v>
      </c>
    </row>
    <row r="19" spans="1:16" ht="12.75">
      <c r="A19" s="20" t="s">
        <v>80</v>
      </c>
      <c r="B19" s="21"/>
      <c r="C19" s="22"/>
      <c r="D19" s="23" t="s">
        <v>81</v>
      </c>
      <c r="E19" s="24">
        <v>946810</v>
      </c>
      <c r="F19" s="25">
        <v>946810</v>
      </c>
      <c r="G19" s="25">
        <v>1350000</v>
      </c>
      <c r="H19" s="25">
        <v>-648500</v>
      </c>
      <c r="I19" s="25">
        <v>0</v>
      </c>
      <c r="J19" s="24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4">
        <f t="shared" si="0"/>
        <v>946810</v>
      </c>
    </row>
    <row r="20" spans="1:16" ht="12.75">
      <c r="A20" s="20" t="s">
        <v>82</v>
      </c>
      <c r="B20" s="21"/>
      <c r="C20" s="22"/>
      <c r="D20" s="23" t="s">
        <v>81</v>
      </c>
      <c r="E20" s="24">
        <v>946810</v>
      </c>
      <c r="F20" s="25">
        <v>946810</v>
      </c>
      <c r="G20" s="25">
        <v>1350000</v>
      </c>
      <c r="H20" s="25">
        <v>-648500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si="0"/>
        <v>946810</v>
      </c>
    </row>
    <row r="21" spans="1:16" ht="51">
      <c r="A21" s="20" t="s">
        <v>83</v>
      </c>
      <c r="B21" s="20" t="s">
        <v>84</v>
      </c>
      <c r="C21" s="26" t="s">
        <v>85</v>
      </c>
      <c r="D21" s="23" t="s">
        <v>86</v>
      </c>
      <c r="E21" s="24">
        <v>1012310</v>
      </c>
      <c r="F21" s="25">
        <v>1012310</v>
      </c>
      <c r="G21" s="25">
        <v>1350000</v>
      </c>
      <c r="H21" s="25">
        <v>-628000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0"/>
        <v>1012310</v>
      </c>
    </row>
    <row r="22" spans="1:16" ht="38.25">
      <c r="A22" s="20" t="s">
        <v>87</v>
      </c>
      <c r="B22" s="20" t="s">
        <v>88</v>
      </c>
      <c r="C22" s="26" t="s">
        <v>89</v>
      </c>
      <c r="D22" s="23" t="s">
        <v>90</v>
      </c>
      <c r="E22" s="24">
        <v>-18000</v>
      </c>
      <c r="F22" s="25">
        <v>-18000</v>
      </c>
      <c r="G22" s="25">
        <v>0</v>
      </c>
      <c r="H22" s="25">
        <v>-18000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0"/>
        <v>-18000</v>
      </c>
    </row>
    <row r="23" spans="1:16" ht="25.5">
      <c r="A23" s="20" t="s">
        <v>91</v>
      </c>
      <c r="B23" s="20" t="s">
        <v>92</v>
      </c>
      <c r="C23" s="22"/>
      <c r="D23" s="23" t="s">
        <v>93</v>
      </c>
      <c r="E23" s="24">
        <v>-45000</v>
      </c>
      <c r="F23" s="25">
        <v>-45000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 t="shared" si="0"/>
        <v>-45000</v>
      </c>
    </row>
    <row r="24" spans="1:16" ht="25.5">
      <c r="A24" s="27" t="s">
        <v>94</v>
      </c>
      <c r="B24" s="27" t="s">
        <v>95</v>
      </c>
      <c r="C24" s="28" t="s">
        <v>96</v>
      </c>
      <c r="D24" s="29" t="s">
        <v>97</v>
      </c>
      <c r="E24" s="30">
        <v>-45000</v>
      </c>
      <c r="F24" s="31">
        <v>-45000</v>
      </c>
      <c r="G24" s="31">
        <v>0</v>
      </c>
      <c r="H24" s="31">
        <v>0</v>
      </c>
      <c r="I24" s="31">
        <v>0</v>
      </c>
      <c r="J24" s="30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>
        <f t="shared" si="0"/>
        <v>-45000</v>
      </c>
    </row>
    <row r="25" spans="1:16" ht="25.5">
      <c r="A25" s="20" t="s">
        <v>98</v>
      </c>
      <c r="B25" s="20" t="s">
        <v>99</v>
      </c>
      <c r="C25" s="22"/>
      <c r="D25" s="23" t="s">
        <v>100</v>
      </c>
      <c r="E25" s="24">
        <v>-2500</v>
      </c>
      <c r="F25" s="25">
        <v>-2500</v>
      </c>
      <c r="G25" s="25">
        <v>0</v>
      </c>
      <c r="H25" s="25">
        <v>-2500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0"/>
        <v>-2500</v>
      </c>
    </row>
    <row r="26" spans="1:16" ht="38.25">
      <c r="A26" s="27" t="s">
        <v>101</v>
      </c>
      <c r="B26" s="27" t="s">
        <v>102</v>
      </c>
      <c r="C26" s="28" t="s">
        <v>103</v>
      </c>
      <c r="D26" s="29" t="s">
        <v>104</v>
      </c>
      <c r="E26" s="30">
        <v>-2500</v>
      </c>
      <c r="F26" s="31">
        <v>-2500</v>
      </c>
      <c r="G26" s="31">
        <v>0</v>
      </c>
      <c r="H26" s="31">
        <v>-2500</v>
      </c>
      <c r="I26" s="31">
        <v>0</v>
      </c>
      <c r="J26" s="30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f t="shared" si="0"/>
        <v>-2500</v>
      </c>
    </row>
    <row r="27" spans="1:16" ht="25.5">
      <c r="A27" s="20" t="s">
        <v>105</v>
      </c>
      <c r="B27" s="21"/>
      <c r="C27" s="22"/>
      <c r="D27" s="23" t="s">
        <v>106</v>
      </c>
      <c r="E27" s="24">
        <v>-50621</v>
      </c>
      <c r="F27" s="25">
        <v>-50621</v>
      </c>
      <c r="G27" s="25">
        <v>0</v>
      </c>
      <c r="H27" s="25">
        <v>-61540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 t="shared" si="0"/>
        <v>-50621</v>
      </c>
    </row>
    <row r="28" spans="1:16" ht="25.5">
      <c r="A28" s="20" t="s">
        <v>107</v>
      </c>
      <c r="B28" s="21"/>
      <c r="C28" s="22"/>
      <c r="D28" s="23" t="s">
        <v>106</v>
      </c>
      <c r="E28" s="24">
        <v>-50621</v>
      </c>
      <c r="F28" s="25">
        <v>-50621</v>
      </c>
      <c r="G28" s="25">
        <v>0</v>
      </c>
      <c r="H28" s="25">
        <v>-61540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 t="shared" si="0"/>
        <v>-50621</v>
      </c>
    </row>
    <row r="29" spans="1:16" ht="63.75">
      <c r="A29" s="20" t="s">
        <v>108</v>
      </c>
      <c r="B29" s="20" t="s">
        <v>109</v>
      </c>
      <c r="C29" s="22"/>
      <c r="D29" s="23" t="s">
        <v>110</v>
      </c>
      <c r="E29" s="24">
        <v>20000</v>
      </c>
      <c r="F29" s="25">
        <v>20000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0"/>
        <v>20000</v>
      </c>
    </row>
    <row r="30" spans="1:16" ht="25.5">
      <c r="A30" s="27" t="s">
        <v>111</v>
      </c>
      <c r="B30" s="27" t="s">
        <v>112</v>
      </c>
      <c r="C30" s="28" t="s">
        <v>113</v>
      </c>
      <c r="D30" s="29" t="s">
        <v>114</v>
      </c>
      <c r="E30" s="30">
        <v>20000</v>
      </c>
      <c r="F30" s="31">
        <v>20000</v>
      </c>
      <c r="G30" s="31">
        <v>0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0">
        <f t="shared" si="0"/>
        <v>20000</v>
      </c>
    </row>
    <row r="31" spans="1:16" ht="63.75">
      <c r="A31" s="20" t="s">
        <v>115</v>
      </c>
      <c r="B31" s="20" t="s">
        <v>116</v>
      </c>
      <c r="C31" s="22"/>
      <c r="D31" s="23" t="s">
        <v>117</v>
      </c>
      <c r="E31" s="24">
        <v>-64790</v>
      </c>
      <c r="F31" s="25">
        <v>-64790</v>
      </c>
      <c r="G31" s="25">
        <v>0</v>
      </c>
      <c r="H31" s="25">
        <v>-61540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0"/>
        <v>-64790</v>
      </c>
    </row>
    <row r="32" spans="1:16" ht="51">
      <c r="A32" s="27" t="s">
        <v>118</v>
      </c>
      <c r="B32" s="27" t="s">
        <v>119</v>
      </c>
      <c r="C32" s="28" t="s">
        <v>84</v>
      </c>
      <c r="D32" s="29" t="s">
        <v>120</v>
      </c>
      <c r="E32" s="30">
        <v>-64790</v>
      </c>
      <c r="F32" s="31">
        <v>-64790</v>
      </c>
      <c r="G32" s="31">
        <v>0</v>
      </c>
      <c r="H32" s="31">
        <v>-61540</v>
      </c>
      <c r="I32" s="31">
        <v>0</v>
      </c>
      <c r="J32" s="30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0">
        <f t="shared" si="0"/>
        <v>-64790</v>
      </c>
    </row>
    <row r="33" spans="1:16" ht="89.25">
      <c r="A33" s="20" t="s">
        <v>121</v>
      </c>
      <c r="B33" s="20" t="s">
        <v>122</v>
      </c>
      <c r="C33" s="26" t="s">
        <v>123</v>
      </c>
      <c r="D33" s="23" t="s">
        <v>124</v>
      </c>
      <c r="E33" s="24">
        <v>-20000</v>
      </c>
      <c r="F33" s="25">
        <v>-20000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0"/>
        <v>-20000</v>
      </c>
    </row>
    <row r="34" spans="1:16" ht="12.75">
      <c r="A34" s="20" t="s">
        <v>125</v>
      </c>
      <c r="B34" s="20" t="s">
        <v>126</v>
      </c>
      <c r="C34" s="22"/>
      <c r="D34" s="23" t="s">
        <v>127</v>
      </c>
      <c r="E34" s="24">
        <v>14169</v>
      </c>
      <c r="F34" s="25">
        <v>14169</v>
      </c>
      <c r="G34" s="25">
        <v>0</v>
      </c>
      <c r="H34" s="25">
        <v>0</v>
      </c>
      <c r="I34" s="25">
        <v>0</v>
      </c>
      <c r="J34" s="24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4">
        <f t="shared" si="0"/>
        <v>14169</v>
      </c>
    </row>
    <row r="35" spans="1:16" ht="25.5">
      <c r="A35" s="27" t="s">
        <v>128</v>
      </c>
      <c r="B35" s="27" t="s">
        <v>129</v>
      </c>
      <c r="C35" s="28" t="s">
        <v>88</v>
      </c>
      <c r="D35" s="29" t="s">
        <v>130</v>
      </c>
      <c r="E35" s="30">
        <v>14169</v>
      </c>
      <c r="F35" s="31">
        <v>14169</v>
      </c>
      <c r="G35" s="31">
        <v>0</v>
      </c>
      <c r="H35" s="31">
        <v>0</v>
      </c>
      <c r="I35" s="31">
        <v>0</v>
      </c>
      <c r="J35" s="30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0">
        <f t="shared" si="0"/>
        <v>14169</v>
      </c>
    </row>
    <row r="36" spans="1:16" ht="25.5">
      <c r="A36" s="20" t="s">
        <v>131</v>
      </c>
      <c r="B36" s="21"/>
      <c r="C36" s="22"/>
      <c r="D36" s="23" t="s">
        <v>132</v>
      </c>
      <c r="E36" s="24">
        <v>-82400</v>
      </c>
      <c r="F36" s="25">
        <v>-82400</v>
      </c>
      <c r="G36" s="25">
        <v>13100</v>
      </c>
      <c r="H36" s="25">
        <v>-40300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0"/>
        <v>-82400</v>
      </c>
    </row>
    <row r="37" spans="1:16" ht="12.75">
      <c r="A37" s="20" t="s">
        <v>133</v>
      </c>
      <c r="B37" s="21"/>
      <c r="C37" s="22"/>
      <c r="D37" s="23" t="s">
        <v>134</v>
      </c>
      <c r="E37" s="24">
        <v>-82400</v>
      </c>
      <c r="F37" s="25">
        <v>-82400</v>
      </c>
      <c r="G37" s="25">
        <v>13100</v>
      </c>
      <c r="H37" s="25">
        <v>-40300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0"/>
        <v>-82400</v>
      </c>
    </row>
    <row r="38" spans="1:16" ht="25.5">
      <c r="A38" s="20" t="s">
        <v>135</v>
      </c>
      <c r="B38" s="20" t="s">
        <v>136</v>
      </c>
      <c r="C38" s="26" t="s">
        <v>89</v>
      </c>
      <c r="D38" s="23" t="s">
        <v>137</v>
      </c>
      <c r="E38" s="24">
        <v>-30800</v>
      </c>
      <c r="F38" s="25">
        <v>-30800</v>
      </c>
      <c r="G38" s="25">
        <v>0</v>
      </c>
      <c r="H38" s="25">
        <v>-21300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 t="shared" si="0"/>
        <v>-30800</v>
      </c>
    </row>
    <row r="39" spans="1:16" ht="25.5">
      <c r="A39" s="20" t="s">
        <v>138</v>
      </c>
      <c r="B39" s="20" t="s">
        <v>139</v>
      </c>
      <c r="C39" s="22"/>
      <c r="D39" s="23" t="s">
        <v>140</v>
      </c>
      <c r="E39" s="24">
        <v>-18000</v>
      </c>
      <c r="F39" s="25">
        <v>-18000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0"/>
        <v>-18000</v>
      </c>
    </row>
    <row r="40" spans="1:16" ht="38.25">
      <c r="A40" s="27" t="s">
        <v>141</v>
      </c>
      <c r="B40" s="27" t="s">
        <v>142</v>
      </c>
      <c r="C40" s="28" t="s">
        <v>78</v>
      </c>
      <c r="D40" s="29" t="s">
        <v>143</v>
      </c>
      <c r="E40" s="30">
        <v>-18000</v>
      </c>
      <c r="F40" s="31">
        <v>-18000</v>
      </c>
      <c r="G40" s="31">
        <v>0</v>
      </c>
      <c r="H40" s="31">
        <v>0</v>
      </c>
      <c r="I40" s="31">
        <v>0</v>
      </c>
      <c r="J40" s="30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0">
        <f t="shared" si="0"/>
        <v>-18000</v>
      </c>
    </row>
    <row r="41" spans="1:16" ht="12.75">
      <c r="A41" s="20" t="s">
        <v>144</v>
      </c>
      <c r="B41" s="20" t="s">
        <v>145</v>
      </c>
      <c r="C41" s="26" t="s">
        <v>146</v>
      </c>
      <c r="D41" s="23" t="s">
        <v>147</v>
      </c>
      <c r="E41" s="24">
        <v>-43000</v>
      </c>
      <c r="F41" s="25">
        <v>-43000</v>
      </c>
      <c r="G41" s="25">
        <v>-35000</v>
      </c>
      <c r="H41" s="25">
        <v>0</v>
      </c>
      <c r="I41" s="25">
        <v>0</v>
      </c>
      <c r="J41" s="24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4">
        <f t="shared" si="0"/>
        <v>-43000</v>
      </c>
    </row>
    <row r="42" spans="1:16" ht="25.5">
      <c r="A42" s="20" t="s">
        <v>148</v>
      </c>
      <c r="B42" s="20" t="s">
        <v>149</v>
      </c>
      <c r="C42" s="26" t="s">
        <v>146</v>
      </c>
      <c r="D42" s="23" t="s">
        <v>150</v>
      </c>
      <c r="E42" s="24">
        <v>-24000</v>
      </c>
      <c r="F42" s="25">
        <v>-24000</v>
      </c>
      <c r="G42" s="25">
        <v>0</v>
      </c>
      <c r="H42" s="25">
        <v>0</v>
      </c>
      <c r="I42" s="25">
        <v>0</v>
      </c>
      <c r="J42" s="24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f t="shared" si="0"/>
        <v>-24000</v>
      </c>
    </row>
    <row r="43" spans="1:16" ht="38.25">
      <c r="A43" s="20" t="s">
        <v>151</v>
      </c>
      <c r="B43" s="20" t="s">
        <v>152</v>
      </c>
      <c r="C43" s="26" t="s">
        <v>153</v>
      </c>
      <c r="D43" s="23" t="s">
        <v>154</v>
      </c>
      <c r="E43" s="24">
        <v>6000</v>
      </c>
      <c r="F43" s="25">
        <v>6000</v>
      </c>
      <c r="G43" s="25">
        <v>18100</v>
      </c>
      <c r="H43" s="25">
        <v>-19000</v>
      </c>
      <c r="I43" s="25">
        <v>0</v>
      </c>
      <c r="J43" s="24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f t="shared" si="0"/>
        <v>6000</v>
      </c>
    </row>
    <row r="44" spans="1:16" ht="25.5">
      <c r="A44" s="20" t="s">
        <v>155</v>
      </c>
      <c r="B44" s="20" t="s">
        <v>156</v>
      </c>
      <c r="C44" s="22"/>
      <c r="D44" s="23" t="s">
        <v>157</v>
      </c>
      <c r="E44" s="24">
        <v>35000</v>
      </c>
      <c r="F44" s="25">
        <v>35000</v>
      </c>
      <c r="G44" s="25">
        <v>30000</v>
      </c>
      <c r="H44" s="25">
        <v>0</v>
      </c>
      <c r="I44" s="25">
        <v>0</v>
      </c>
      <c r="J44" s="24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f t="shared" si="0"/>
        <v>35000</v>
      </c>
    </row>
    <row r="45" spans="1:16" ht="25.5">
      <c r="A45" s="27" t="s">
        <v>158</v>
      </c>
      <c r="B45" s="27" t="s">
        <v>159</v>
      </c>
      <c r="C45" s="28" t="s">
        <v>160</v>
      </c>
      <c r="D45" s="29" t="s">
        <v>161</v>
      </c>
      <c r="E45" s="30">
        <v>35000</v>
      </c>
      <c r="F45" s="31">
        <v>35000</v>
      </c>
      <c r="G45" s="31">
        <v>30000</v>
      </c>
      <c r="H45" s="31">
        <v>0</v>
      </c>
      <c r="I45" s="31">
        <v>0</v>
      </c>
      <c r="J45" s="30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0">
        <f t="shared" si="0"/>
        <v>35000</v>
      </c>
    </row>
    <row r="46" spans="1:16" ht="12.75">
      <c r="A46" s="20" t="s">
        <v>162</v>
      </c>
      <c r="B46" s="20" t="s">
        <v>163</v>
      </c>
      <c r="C46" s="22"/>
      <c r="D46" s="23" t="s">
        <v>164</v>
      </c>
      <c r="E46" s="24">
        <v>-7600</v>
      </c>
      <c r="F46" s="25">
        <v>-7600</v>
      </c>
      <c r="G46" s="25">
        <v>0</v>
      </c>
      <c r="H46" s="25">
        <v>0</v>
      </c>
      <c r="I46" s="25">
        <v>0</v>
      </c>
      <c r="J46" s="24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4">
        <f t="shared" si="0"/>
        <v>-7600</v>
      </c>
    </row>
    <row r="47" spans="1:16" ht="25.5">
      <c r="A47" s="27" t="s">
        <v>165</v>
      </c>
      <c r="B47" s="27" t="s">
        <v>166</v>
      </c>
      <c r="C47" s="28" t="s">
        <v>103</v>
      </c>
      <c r="D47" s="29" t="s">
        <v>167</v>
      </c>
      <c r="E47" s="30">
        <v>-5000</v>
      </c>
      <c r="F47" s="31">
        <v>-5000</v>
      </c>
      <c r="G47" s="31">
        <v>0</v>
      </c>
      <c r="H47" s="31">
        <v>0</v>
      </c>
      <c r="I47" s="31">
        <v>0</v>
      </c>
      <c r="J47" s="30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0">
        <f t="shared" si="0"/>
        <v>-5000</v>
      </c>
    </row>
    <row r="48" spans="1:16" ht="25.5">
      <c r="A48" s="27" t="s">
        <v>168</v>
      </c>
      <c r="B48" s="27" t="s">
        <v>169</v>
      </c>
      <c r="C48" s="28" t="s">
        <v>103</v>
      </c>
      <c r="D48" s="29" t="s">
        <v>170</v>
      </c>
      <c r="E48" s="30">
        <v>-2600</v>
      </c>
      <c r="F48" s="31">
        <v>-2600</v>
      </c>
      <c r="G48" s="31">
        <v>0</v>
      </c>
      <c r="H48" s="31">
        <v>0</v>
      </c>
      <c r="I48" s="31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0">
        <f t="shared" si="0"/>
        <v>-2600</v>
      </c>
    </row>
    <row r="49" spans="1:16" ht="25.5">
      <c r="A49" s="20" t="s">
        <v>171</v>
      </c>
      <c r="B49" s="21"/>
      <c r="C49" s="22"/>
      <c r="D49" s="23" t="s">
        <v>172</v>
      </c>
      <c r="E49" s="24">
        <v>-764750</v>
      </c>
      <c r="F49" s="25">
        <v>-764750</v>
      </c>
      <c r="G49" s="25">
        <v>0</v>
      </c>
      <c r="H49" s="25">
        <v>0</v>
      </c>
      <c r="I49" s="25">
        <v>0</v>
      </c>
      <c r="J49" s="24">
        <v>-612991</v>
      </c>
      <c r="K49" s="25">
        <v>0</v>
      </c>
      <c r="L49" s="25">
        <v>0</v>
      </c>
      <c r="M49" s="25">
        <v>0</v>
      </c>
      <c r="N49" s="25">
        <v>0</v>
      </c>
      <c r="O49" s="25">
        <v>-612991</v>
      </c>
      <c r="P49" s="24">
        <f t="shared" si="0"/>
        <v>-1377741</v>
      </c>
    </row>
    <row r="50" spans="1:16" ht="25.5">
      <c r="A50" s="20" t="s">
        <v>173</v>
      </c>
      <c r="B50" s="21"/>
      <c r="C50" s="22"/>
      <c r="D50" s="23" t="s">
        <v>172</v>
      </c>
      <c r="E50" s="24">
        <v>-764750</v>
      </c>
      <c r="F50" s="25">
        <v>-764750</v>
      </c>
      <c r="G50" s="25">
        <v>0</v>
      </c>
      <c r="H50" s="25">
        <v>0</v>
      </c>
      <c r="I50" s="25">
        <v>0</v>
      </c>
      <c r="J50" s="24">
        <v>-612991</v>
      </c>
      <c r="K50" s="25">
        <v>0</v>
      </c>
      <c r="L50" s="25">
        <v>0</v>
      </c>
      <c r="M50" s="25">
        <v>0</v>
      </c>
      <c r="N50" s="25">
        <v>0</v>
      </c>
      <c r="O50" s="25">
        <v>-612991</v>
      </c>
      <c r="P50" s="24">
        <f t="shared" si="0"/>
        <v>-1377741</v>
      </c>
    </row>
    <row r="51" spans="1:16" ht="102">
      <c r="A51" s="20" t="s">
        <v>174</v>
      </c>
      <c r="B51" s="20" t="s">
        <v>175</v>
      </c>
      <c r="C51" s="26" t="s">
        <v>176</v>
      </c>
      <c r="D51" s="23" t="s">
        <v>177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4">
        <v>-612991</v>
      </c>
      <c r="K51" s="25">
        <v>0</v>
      </c>
      <c r="L51" s="25">
        <v>0</v>
      </c>
      <c r="M51" s="25">
        <v>0</v>
      </c>
      <c r="N51" s="25">
        <v>0</v>
      </c>
      <c r="O51" s="25">
        <v>-612991</v>
      </c>
      <c r="P51" s="24">
        <f t="shared" si="0"/>
        <v>-612991</v>
      </c>
    </row>
    <row r="52" spans="1:16" ht="12.75">
      <c r="A52" s="20" t="s">
        <v>178</v>
      </c>
      <c r="B52" s="20" t="s">
        <v>179</v>
      </c>
      <c r="C52" s="26" t="s">
        <v>176</v>
      </c>
      <c r="D52" s="23" t="s">
        <v>28</v>
      </c>
      <c r="E52" s="24">
        <v>-864750</v>
      </c>
      <c r="F52" s="25">
        <v>-864750</v>
      </c>
      <c r="G52" s="25">
        <v>0</v>
      </c>
      <c r="H52" s="25">
        <v>0</v>
      </c>
      <c r="I52" s="25">
        <v>0</v>
      </c>
      <c r="J52" s="24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f t="shared" si="0"/>
        <v>-864750</v>
      </c>
    </row>
    <row r="53" spans="1:16" ht="51">
      <c r="A53" s="20" t="s">
        <v>180</v>
      </c>
      <c r="B53" s="20" t="s">
        <v>181</v>
      </c>
      <c r="C53" s="26" t="s">
        <v>176</v>
      </c>
      <c r="D53" s="23" t="s">
        <v>182</v>
      </c>
      <c r="E53" s="24">
        <v>100000</v>
      </c>
      <c r="F53" s="25">
        <v>100000</v>
      </c>
      <c r="G53" s="25">
        <v>0</v>
      </c>
      <c r="H53" s="25">
        <v>0</v>
      </c>
      <c r="I53" s="25">
        <v>0</v>
      </c>
      <c r="J53" s="24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f t="shared" si="0"/>
        <v>100000</v>
      </c>
    </row>
    <row r="54" spans="1:16" ht="12.75">
      <c r="A54" s="32" t="s">
        <v>30</v>
      </c>
      <c r="B54" s="32" t="s">
        <v>30</v>
      </c>
      <c r="C54" s="33" t="s">
        <v>30</v>
      </c>
      <c r="D54" s="24" t="s">
        <v>183</v>
      </c>
      <c r="E54" s="24">
        <v>165039</v>
      </c>
      <c r="F54" s="24">
        <v>165039</v>
      </c>
      <c r="G54" s="24">
        <v>1435200</v>
      </c>
      <c r="H54" s="24">
        <v>-751840</v>
      </c>
      <c r="I54" s="24">
        <v>0</v>
      </c>
      <c r="J54" s="24">
        <v>-543991</v>
      </c>
      <c r="K54" s="24">
        <v>69000</v>
      </c>
      <c r="L54" s="24">
        <v>0</v>
      </c>
      <c r="M54" s="24">
        <v>0</v>
      </c>
      <c r="N54" s="24">
        <v>0</v>
      </c>
      <c r="O54" s="24">
        <v>-543991</v>
      </c>
      <c r="P54" s="24">
        <f t="shared" si="0"/>
        <v>-378952</v>
      </c>
    </row>
    <row r="57" spans="2:9" ht="12.75">
      <c r="B57" s="3" t="s">
        <v>39</v>
      </c>
      <c r="I57" s="3" t="s">
        <v>35</v>
      </c>
    </row>
  </sheetData>
  <sheetProtection/>
  <mergeCells count="22"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="66" zoomScaleNormal="66" zoomScalePageLayoutView="0" workbookViewId="0" topLeftCell="A1">
      <selection activeCell="AB106" sqref="AB106"/>
    </sheetView>
  </sheetViews>
  <sheetFormatPr defaultColWidth="9.00390625" defaultRowHeight="12.75"/>
  <cols>
    <col min="1" max="1" width="19.25390625" style="0" customWidth="1"/>
    <col min="2" max="2" width="31.625" style="0" customWidth="1"/>
    <col min="3" max="3" width="14.25390625" style="0" customWidth="1"/>
    <col min="4" max="4" width="20.00390625" style="0" customWidth="1"/>
    <col min="5" max="5" width="24.00390625" style="0" customWidth="1"/>
    <col min="6" max="6" width="28.75390625" style="0" customWidth="1"/>
    <col min="7" max="7" width="15.375" style="0" customWidth="1"/>
    <col min="8" max="8" width="13.25390625" style="0" customWidth="1"/>
    <col min="9" max="9" width="27.00390625" style="0" customWidth="1"/>
    <col min="10" max="10" width="30.375" style="0" customWidth="1"/>
    <col min="11" max="11" width="17.25390625" style="0" customWidth="1"/>
  </cols>
  <sheetData>
    <row r="1" spans="1:11" ht="18.75">
      <c r="A1" s="34"/>
      <c r="B1" s="34"/>
      <c r="C1" s="34"/>
      <c r="D1" s="34"/>
      <c r="E1" s="34"/>
      <c r="F1" s="35"/>
      <c r="G1" s="35"/>
      <c r="H1" s="35"/>
      <c r="I1" s="151" t="s">
        <v>184</v>
      </c>
      <c r="J1" s="151"/>
      <c r="K1" s="152"/>
    </row>
    <row r="2" spans="1:11" ht="18.75">
      <c r="A2" s="34"/>
      <c r="B2" s="34"/>
      <c r="C2" s="34"/>
      <c r="D2" s="34"/>
      <c r="E2" s="34"/>
      <c r="F2" s="35"/>
      <c r="G2" s="35"/>
      <c r="H2" s="35"/>
      <c r="I2" s="153" t="s">
        <v>36</v>
      </c>
      <c r="J2" s="153"/>
      <c r="K2" s="154"/>
    </row>
    <row r="3" spans="1:11" ht="18.75">
      <c r="A3" s="34"/>
      <c r="B3" s="34"/>
      <c r="C3" s="34"/>
      <c r="D3" s="34"/>
      <c r="E3" s="34"/>
      <c r="F3" s="35"/>
      <c r="G3" s="35"/>
      <c r="H3" s="35"/>
      <c r="I3" s="155" t="s">
        <v>37</v>
      </c>
      <c r="J3" s="155"/>
      <c r="K3" s="152"/>
    </row>
    <row r="4" spans="1:11" ht="18.75">
      <c r="A4" s="34"/>
      <c r="B4" s="34"/>
      <c r="C4" s="34"/>
      <c r="D4" s="34"/>
      <c r="E4" s="34"/>
      <c r="F4" s="35"/>
      <c r="G4" s="35"/>
      <c r="H4" s="35"/>
      <c r="I4" s="155" t="s">
        <v>53</v>
      </c>
      <c r="J4" s="155"/>
      <c r="K4" s="152"/>
    </row>
    <row r="5" spans="1:11" ht="18.75">
      <c r="A5" s="156" t="s">
        <v>185</v>
      </c>
      <c r="B5" s="156"/>
      <c r="C5" s="156"/>
      <c r="D5" s="156"/>
      <c r="E5" s="156"/>
      <c r="F5" s="156"/>
      <c r="G5" s="157"/>
      <c r="H5" s="157"/>
      <c r="I5" s="157"/>
      <c r="J5" s="157"/>
      <c r="K5" s="157"/>
    </row>
    <row r="6" spans="1:11" ht="18">
      <c r="A6" s="156" t="s">
        <v>186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9.5" thickBot="1">
      <c r="A7" s="37" t="s">
        <v>31</v>
      </c>
      <c r="B7" s="36"/>
      <c r="C7" s="36"/>
      <c r="D7" s="36"/>
      <c r="E7" s="36"/>
      <c r="F7" s="157" t="s">
        <v>34</v>
      </c>
      <c r="G7" s="157"/>
      <c r="H7" s="36"/>
      <c r="I7" s="36"/>
      <c r="J7" s="36"/>
      <c r="K7" s="36"/>
    </row>
    <row r="8" spans="1:11" ht="18.75">
      <c r="A8" s="38" t="s">
        <v>187</v>
      </c>
      <c r="B8" s="38"/>
      <c r="C8" s="38"/>
      <c r="D8" s="38"/>
      <c r="E8" s="38"/>
      <c r="F8" s="38"/>
      <c r="G8" s="38"/>
      <c r="H8" s="38"/>
      <c r="I8" s="38"/>
      <c r="J8" s="38"/>
      <c r="K8" s="38" t="s">
        <v>1</v>
      </c>
    </row>
    <row r="9" spans="1:11" ht="18.75">
      <c r="A9" s="159" t="s">
        <v>188</v>
      </c>
      <c r="B9" s="159" t="s">
        <v>189</v>
      </c>
      <c r="C9" s="162" t="s">
        <v>190</v>
      </c>
      <c r="D9" s="162"/>
      <c r="E9" s="162"/>
      <c r="F9" s="162"/>
      <c r="G9" s="162"/>
      <c r="H9" s="39"/>
      <c r="I9" s="163" t="s">
        <v>191</v>
      </c>
      <c r="J9" s="163"/>
      <c r="K9" s="164"/>
    </row>
    <row r="10" spans="1:11" ht="18.75">
      <c r="A10" s="160"/>
      <c r="B10" s="160"/>
      <c r="C10" s="162" t="s">
        <v>192</v>
      </c>
      <c r="D10" s="165" t="s">
        <v>193</v>
      </c>
      <c r="E10" s="166"/>
      <c r="F10" s="167"/>
      <c r="G10" s="168" t="s">
        <v>4</v>
      </c>
      <c r="H10" s="169" t="s">
        <v>194</v>
      </c>
      <c r="I10" s="171" t="s">
        <v>195</v>
      </c>
      <c r="J10" s="172"/>
      <c r="K10" s="175" t="s">
        <v>4</v>
      </c>
    </row>
    <row r="11" spans="1:11" ht="18.75">
      <c r="A11" s="160"/>
      <c r="B11" s="160"/>
      <c r="C11" s="162"/>
      <c r="D11" s="165" t="s">
        <v>196</v>
      </c>
      <c r="E11" s="167"/>
      <c r="F11" s="39" t="s">
        <v>197</v>
      </c>
      <c r="G11" s="162"/>
      <c r="H11" s="170"/>
      <c r="I11" s="40" t="s">
        <v>196</v>
      </c>
      <c r="J11" s="39" t="s">
        <v>198</v>
      </c>
      <c r="K11" s="176"/>
    </row>
    <row r="12" spans="1:11" ht="12.75">
      <c r="A12" s="160"/>
      <c r="B12" s="160"/>
      <c r="C12" s="162"/>
      <c r="D12" s="178" t="s">
        <v>199</v>
      </c>
      <c r="E12" s="174" t="s">
        <v>200</v>
      </c>
      <c r="F12" s="174" t="s">
        <v>201</v>
      </c>
      <c r="G12" s="162"/>
      <c r="H12" s="181"/>
      <c r="I12" s="174" t="s">
        <v>200</v>
      </c>
      <c r="J12" s="174" t="s">
        <v>201</v>
      </c>
      <c r="K12" s="176"/>
    </row>
    <row r="13" spans="1:11" ht="12.75">
      <c r="A13" s="160"/>
      <c r="B13" s="160"/>
      <c r="C13" s="173"/>
      <c r="D13" s="179"/>
      <c r="E13" s="174"/>
      <c r="F13" s="174"/>
      <c r="G13" s="162"/>
      <c r="H13" s="181"/>
      <c r="I13" s="174"/>
      <c r="J13" s="174"/>
      <c r="K13" s="176"/>
    </row>
    <row r="14" spans="1:11" ht="12.75">
      <c r="A14" s="161"/>
      <c r="B14" s="161"/>
      <c r="C14" s="174"/>
      <c r="D14" s="180"/>
      <c r="E14" s="174"/>
      <c r="F14" s="174"/>
      <c r="G14" s="162"/>
      <c r="H14" s="182"/>
      <c r="I14" s="174"/>
      <c r="J14" s="174"/>
      <c r="K14" s="177"/>
    </row>
    <row r="15" spans="1:11" ht="18.75">
      <c r="A15" s="41"/>
      <c r="B15" s="41"/>
      <c r="C15" s="43"/>
      <c r="D15" s="43">
        <v>41051400</v>
      </c>
      <c r="E15" s="43">
        <v>41053900</v>
      </c>
      <c r="F15" s="43">
        <v>41052600</v>
      </c>
      <c r="G15" s="39"/>
      <c r="H15" s="44"/>
      <c r="I15" s="45">
        <v>9770</v>
      </c>
      <c r="J15" s="45">
        <v>9540</v>
      </c>
      <c r="K15" s="42"/>
    </row>
    <row r="16" spans="1:11" ht="18.75">
      <c r="A16" s="46">
        <v>1</v>
      </c>
      <c r="B16" s="46">
        <v>2</v>
      </c>
      <c r="C16" s="47">
        <v>3</v>
      </c>
      <c r="D16" s="46">
        <v>4</v>
      </c>
      <c r="E16" s="46">
        <v>5</v>
      </c>
      <c r="F16" s="46">
        <v>6</v>
      </c>
      <c r="G16" s="48">
        <v>7</v>
      </c>
      <c r="H16" s="48">
        <v>8</v>
      </c>
      <c r="I16" s="47">
        <v>9</v>
      </c>
      <c r="J16" s="47">
        <v>10</v>
      </c>
      <c r="K16" s="49">
        <v>11</v>
      </c>
    </row>
    <row r="17" spans="1:11" ht="18">
      <c r="A17" s="50" t="s">
        <v>202</v>
      </c>
      <c r="B17" s="51" t="s">
        <v>203</v>
      </c>
      <c r="C17" s="47"/>
      <c r="D17" s="46"/>
      <c r="E17" s="52"/>
      <c r="F17" s="52"/>
      <c r="G17" s="53"/>
      <c r="H17" s="53"/>
      <c r="I17" s="54">
        <v>-29000</v>
      </c>
      <c r="J17" s="47"/>
      <c r="K17" s="54">
        <v>-29000</v>
      </c>
    </row>
    <row r="18" spans="1:11" ht="18.75">
      <c r="A18" s="55" t="s">
        <v>204</v>
      </c>
      <c r="B18" s="51" t="s">
        <v>205</v>
      </c>
      <c r="C18" s="47"/>
      <c r="D18" s="46"/>
      <c r="E18" s="52"/>
      <c r="F18" s="52"/>
      <c r="G18" s="53"/>
      <c r="H18" s="53"/>
      <c r="I18" s="54">
        <v>-5000</v>
      </c>
      <c r="J18" s="47"/>
      <c r="K18" s="54">
        <v>-5000</v>
      </c>
    </row>
    <row r="19" spans="1:11" ht="18.75">
      <c r="A19" s="55" t="s">
        <v>206</v>
      </c>
      <c r="B19" s="51" t="s">
        <v>207</v>
      </c>
      <c r="C19" s="47"/>
      <c r="D19" s="46"/>
      <c r="E19" s="52"/>
      <c r="F19" s="52"/>
      <c r="G19" s="53"/>
      <c r="H19" s="53"/>
      <c r="I19" s="54">
        <v>-25000</v>
      </c>
      <c r="J19" s="47"/>
      <c r="K19" s="54">
        <v>-25000</v>
      </c>
    </row>
    <row r="20" spans="1:11" ht="18.75">
      <c r="A20" s="55" t="s">
        <v>208</v>
      </c>
      <c r="B20" s="51" t="s">
        <v>209</v>
      </c>
      <c r="C20" s="47"/>
      <c r="D20" s="46"/>
      <c r="E20" s="52"/>
      <c r="F20" s="52"/>
      <c r="G20" s="53"/>
      <c r="H20" s="53"/>
      <c r="I20" s="54">
        <v>-70000</v>
      </c>
      <c r="J20" s="47"/>
      <c r="K20" s="54">
        <v>-70000</v>
      </c>
    </row>
    <row r="21" spans="1:11" ht="18.75">
      <c r="A21" s="55" t="s">
        <v>210</v>
      </c>
      <c r="B21" s="51" t="s">
        <v>211</v>
      </c>
      <c r="C21" s="47"/>
      <c r="D21" s="46"/>
      <c r="E21" s="52"/>
      <c r="F21" s="52"/>
      <c r="G21" s="53"/>
      <c r="H21" s="53"/>
      <c r="I21" s="54">
        <v>-50000</v>
      </c>
      <c r="J21" s="47"/>
      <c r="K21" s="54">
        <v>-50000</v>
      </c>
    </row>
    <row r="22" spans="1:11" ht="18.75">
      <c r="A22" s="55" t="s">
        <v>212</v>
      </c>
      <c r="B22" s="51" t="s">
        <v>213</v>
      </c>
      <c r="C22" s="47"/>
      <c r="D22" s="46"/>
      <c r="E22" s="52"/>
      <c r="F22" s="52"/>
      <c r="G22" s="53"/>
      <c r="H22" s="53"/>
      <c r="I22" s="54">
        <v>-40000</v>
      </c>
      <c r="J22" s="47"/>
      <c r="K22" s="54">
        <v>-40000</v>
      </c>
    </row>
    <row r="23" spans="1:11" ht="18.75">
      <c r="A23" s="55" t="s">
        <v>214</v>
      </c>
      <c r="B23" s="51" t="s">
        <v>215</v>
      </c>
      <c r="C23" s="47"/>
      <c r="D23" s="46"/>
      <c r="E23" s="56">
        <v>14169</v>
      </c>
      <c r="F23" s="52"/>
      <c r="G23" s="57">
        <v>14169</v>
      </c>
      <c r="H23" s="53"/>
      <c r="I23" s="54">
        <v>-8000</v>
      </c>
      <c r="J23" s="47"/>
      <c r="K23" s="54">
        <v>-8000</v>
      </c>
    </row>
    <row r="24" spans="1:11" ht="18.75">
      <c r="A24" s="55" t="s">
        <v>216</v>
      </c>
      <c r="B24" s="51" t="s">
        <v>217</v>
      </c>
      <c r="C24" s="47"/>
      <c r="D24" s="46"/>
      <c r="E24" s="56">
        <v>-16000</v>
      </c>
      <c r="F24" s="52"/>
      <c r="G24" s="57">
        <v>-16000</v>
      </c>
      <c r="H24" s="53"/>
      <c r="I24" s="54">
        <v>-17000</v>
      </c>
      <c r="J24" s="47"/>
      <c r="K24" s="54">
        <v>-17000</v>
      </c>
    </row>
    <row r="25" spans="1:11" ht="18.75">
      <c r="A25" s="55" t="s">
        <v>218</v>
      </c>
      <c r="B25" s="51" t="s">
        <v>219</v>
      </c>
      <c r="C25" s="47"/>
      <c r="D25" s="46"/>
      <c r="E25" s="52"/>
      <c r="F25" s="52"/>
      <c r="G25" s="57"/>
      <c r="H25" s="53"/>
      <c r="I25" s="54">
        <v>-9750</v>
      </c>
      <c r="J25" s="47"/>
      <c r="K25" s="54">
        <v>-9750</v>
      </c>
    </row>
    <row r="26" spans="1:11" ht="18.75">
      <c r="A26" s="55" t="s">
        <v>220</v>
      </c>
      <c r="B26" s="51" t="s">
        <v>221</v>
      </c>
      <c r="C26" s="47"/>
      <c r="D26" s="46"/>
      <c r="E26" s="52"/>
      <c r="F26" s="52"/>
      <c r="G26" s="57"/>
      <c r="H26" s="53"/>
      <c r="I26" s="54">
        <v>-100000</v>
      </c>
      <c r="J26" s="47"/>
      <c r="K26" s="54">
        <v>-100000</v>
      </c>
    </row>
    <row r="27" spans="1:11" ht="18.75">
      <c r="A27" s="55" t="s">
        <v>222</v>
      </c>
      <c r="B27" s="51" t="s">
        <v>223</v>
      </c>
      <c r="C27" s="47"/>
      <c r="D27" s="46"/>
      <c r="E27" s="52"/>
      <c r="F27" s="52"/>
      <c r="G27" s="57"/>
      <c r="H27" s="53"/>
      <c r="I27" s="54">
        <v>-23000</v>
      </c>
      <c r="J27" s="47"/>
      <c r="K27" s="54">
        <v>-23000</v>
      </c>
    </row>
    <row r="28" spans="1:11" ht="18.75">
      <c r="A28" s="55" t="s">
        <v>224</v>
      </c>
      <c r="B28" s="51" t="s">
        <v>225</v>
      </c>
      <c r="C28" s="47"/>
      <c r="D28" s="46"/>
      <c r="E28" s="52"/>
      <c r="F28" s="52"/>
      <c r="G28" s="57"/>
      <c r="H28" s="53"/>
      <c r="I28" s="54">
        <v>-8000</v>
      </c>
      <c r="J28" s="47"/>
      <c r="K28" s="54">
        <v>-8000</v>
      </c>
    </row>
    <row r="29" spans="1:11" ht="18.75">
      <c r="A29" s="55" t="s">
        <v>226</v>
      </c>
      <c r="B29" s="51" t="s">
        <v>227</v>
      </c>
      <c r="C29" s="47"/>
      <c r="D29" s="46"/>
      <c r="E29" s="52"/>
      <c r="F29" s="52"/>
      <c r="G29" s="57"/>
      <c r="H29" s="53"/>
      <c r="I29" s="54">
        <v>-100000</v>
      </c>
      <c r="J29" s="47"/>
      <c r="K29" s="54">
        <v>-100000</v>
      </c>
    </row>
    <row r="30" spans="1:11" ht="18.75">
      <c r="A30" s="55" t="s">
        <v>228</v>
      </c>
      <c r="B30" s="51" t="s">
        <v>229</v>
      </c>
      <c r="C30" s="47"/>
      <c r="D30" s="46"/>
      <c r="E30" s="52"/>
      <c r="F30" s="52"/>
      <c r="G30" s="57"/>
      <c r="H30" s="53"/>
      <c r="I30" s="54">
        <v>-60000</v>
      </c>
      <c r="J30" s="47"/>
      <c r="K30" s="54">
        <v>-60000</v>
      </c>
    </row>
    <row r="31" spans="1:11" ht="18.75">
      <c r="A31" s="55" t="s">
        <v>230</v>
      </c>
      <c r="B31" s="51" t="s">
        <v>231</v>
      </c>
      <c r="C31" s="47"/>
      <c r="D31" s="46"/>
      <c r="E31" s="52"/>
      <c r="F31" s="52"/>
      <c r="G31" s="57"/>
      <c r="H31" s="53"/>
      <c r="I31" s="54">
        <v>-320000</v>
      </c>
      <c r="J31" s="54">
        <v>-612991</v>
      </c>
      <c r="K31" s="54">
        <v>-932991</v>
      </c>
    </row>
    <row r="32" spans="1:11" ht="18.75">
      <c r="A32" s="55" t="s">
        <v>232</v>
      </c>
      <c r="B32" s="58" t="s">
        <v>233</v>
      </c>
      <c r="C32" s="59"/>
      <c r="D32" s="60">
        <v>235870</v>
      </c>
      <c r="E32" s="56"/>
      <c r="F32" s="56">
        <v>-612991</v>
      </c>
      <c r="G32" s="56">
        <v>-377121</v>
      </c>
      <c r="H32" s="61"/>
      <c r="I32" s="62"/>
      <c r="J32" s="63"/>
      <c r="K32" s="62"/>
    </row>
    <row r="33" spans="1:11" ht="18.75">
      <c r="A33" s="64"/>
      <c r="B33" s="65" t="s">
        <v>234</v>
      </c>
      <c r="C33" s="66">
        <v>0</v>
      </c>
      <c r="D33" s="67">
        <v>235870</v>
      </c>
      <c r="E33" s="67">
        <v>-1831</v>
      </c>
      <c r="F33" s="67">
        <v>-612991</v>
      </c>
      <c r="G33" s="67">
        <v>-378952</v>
      </c>
      <c r="H33" s="68">
        <v>0</v>
      </c>
      <c r="I33" s="69">
        <f>SUM(I17:I32)</f>
        <v>-864750</v>
      </c>
      <c r="J33" s="69">
        <v>-612991</v>
      </c>
      <c r="K33" s="69">
        <v>-1477741</v>
      </c>
    </row>
    <row r="34" spans="1:11" ht="18.75">
      <c r="A34" s="38"/>
      <c r="B34" s="38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8.75">
      <c r="A35" s="71"/>
      <c r="B35" s="72"/>
      <c r="C35" s="73"/>
      <c r="D35" s="73"/>
      <c r="E35" s="73"/>
      <c r="F35" s="73"/>
      <c r="G35" s="74"/>
      <c r="H35" s="74"/>
      <c r="I35" s="74"/>
      <c r="J35" s="74"/>
      <c r="K35" s="75"/>
    </row>
    <row r="36" spans="1:11" ht="18.75">
      <c r="A36" s="38"/>
      <c r="B36" s="38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18.75">
      <c r="A37" s="71"/>
      <c r="B37" s="76" t="s">
        <v>235</v>
      </c>
      <c r="C37" s="70"/>
      <c r="D37" s="70"/>
      <c r="E37" s="70"/>
      <c r="F37" s="70"/>
      <c r="G37" s="77"/>
      <c r="H37" s="77"/>
      <c r="I37" s="77" t="s">
        <v>35</v>
      </c>
      <c r="J37" s="77"/>
      <c r="K37" s="70"/>
    </row>
  </sheetData>
  <sheetProtection/>
  <mergeCells count="25">
    <mergeCell ref="C13:C14"/>
    <mergeCell ref="K10:K14"/>
    <mergeCell ref="D11:E11"/>
    <mergeCell ref="D12:D14"/>
    <mergeCell ref="E12:E14"/>
    <mergeCell ref="F12:F14"/>
    <mergeCell ref="H12:H14"/>
    <mergeCell ref="I12:I14"/>
    <mergeCell ref="J12:J14"/>
    <mergeCell ref="F7:G7"/>
    <mergeCell ref="A9:A14"/>
    <mergeCell ref="B9:B14"/>
    <mergeCell ref="C9:G9"/>
    <mergeCell ref="I9:K9"/>
    <mergeCell ref="C10:C12"/>
    <mergeCell ref="D10:F10"/>
    <mergeCell ref="G10:G14"/>
    <mergeCell ref="H10:H11"/>
    <mergeCell ref="I10:J10"/>
    <mergeCell ref="I1:K1"/>
    <mergeCell ref="I2:K2"/>
    <mergeCell ref="I3:K3"/>
    <mergeCell ref="I4:K4"/>
    <mergeCell ref="A5:K5"/>
    <mergeCell ref="A6:K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AA95" sqref="AA95"/>
    </sheetView>
  </sheetViews>
  <sheetFormatPr defaultColWidth="9.00390625" defaultRowHeight="12.75"/>
  <cols>
    <col min="1" max="1" width="14.125" style="0" customWidth="1"/>
    <col min="2" max="2" width="13.25390625" style="0" customWidth="1"/>
    <col min="3" max="3" width="15.25390625" style="0" customWidth="1"/>
    <col min="4" max="4" width="43.75390625" style="0" customWidth="1"/>
    <col min="5" max="5" width="34.25390625" style="0" customWidth="1"/>
    <col min="6" max="7" width="16.00390625" style="0" customWidth="1"/>
    <col min="8" max="8" width="12.375" style="0" customWidth="1"/>
    <col min="9" max="9" width="18.125" style="0" customWidth="1"/>
    <col min="10" max="10" width="11.25390625" style="0" customWidth="1"/>
  </cols>
  <sheetData>
    <row r="1" spans="1:10" ht="15.75">
      <c r="A1" s="183"/>
      <c r="B1" s="183"/>
      <c r="C1" s="183"/>
      <c r="D1" s="183"/>
      <c r="E1" s="183"/>
      <c r="F1" s="183"/>
      <c r="G1" s="183"/>
      <c r="H1" s="183"/>
      <c r="I1" s="183"/>
      <c r="J1" s="183"/>
    </row>
    <row r="2" spans="1:10" ht="46.5" customHeight="1">
      <c r="A2" s="78"/>
      <c r="B2" s="78"/>
      <c r="C2" s="78"/>
      <c r="D2" s="79"/>
      <c r="E2" s="78"/>
      <c r="F2" s="79"/>
      <c r="G2" s="79"/>
      <c r="H2" s="184" t="s">
        <v>236</v>
      </c>
      <c r="I2" s="184"/>
      <c r="J2" s="184"/>
    </row>
    <row r="3" spans="1:10" ht="15">
      <c r="A3" s="78"/>
      <c r="B3" s="78"/>
      <c r="C3" s="78"/>
      <c r="D3" s="79"/>
      <c r="E3" s="78"/>
      <c r="F3" s="79"/>
      <c r="G3" s="79"/>
      <c r="H3" s="184" t="s">
        <v>264</v>
      </c>
      <c r="I3" s="184"/>
      <c r="J3" s="184"/>
    </row>
    <row r="4" spans="1:10" ht="18.75">
      <c r="A4" s="185" t="s">
        <v>54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8.75">
      <c r="A5" s="185" t="s">
        <v>237</v>
      </c>
      <c r="B5" s="186"/>
      <c r="C5" s="186"/>
      <c r="D5" s="186"/>
      <c r="E5" s="186"/>
      <c r="F5" s="186"/>
      <c r="G5" s="186"/>
      <c r="H5" s="186"/>
      <c r="I5" s="186"/>
      <c r="J5" s="186"/>
    </row>
    <row r="6" spans="1:10" ht="18.75">
      <c r="A6" s="185" t="s">
        <v>238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1:10" ht="37.5">
      <c r="A7" s="81" t="s">
        <v>31</v>
      </c>
      <c r="B7" s="80"/>
      <c r="C7" s="80"/>
      <c r="D7" s="80"/>
      <c r="E7" s="80" t="s">
        <v>34</v>
      </c>
      <c r="F7" s="80"/>
      <c r="G7" s="80"/>
      <c r="H7" s="80"/>
      <c r="I7" s="80"/>
      <c r="J7" s="80"/>
    </row>
    <row r="8" spans="1:10" ht="18.75">
      <c r="A8" s="82" t="s">
        <v>32</v>
      </c>
      <c r="B8" s="83"/>
      <c r="C8" s="83"/>
      <c r="D8" s="84"/>
      <c r="E8" s="85"/>
      <c r="F8" s="84"/>
      <c r="G8" s="84"/>
      <c r="H8" s="84"/>
      <c r="I8" s="86"/>
      <c r="J8" s="87" t="s">
        <v>239</v>
      </c>
    </row>
    <row r="9" spans="1:10" ht="14.25">
      <c r="A9" s="188" t="s">
        <v>56</v>
      </c>
      <c r="B9" s="188" t="s">
        <v>57</v>
      </c>
      <c r="C9" s="188" t="s">
        <v>58</v>
      </c>
      <c r="D9" s="188" t="s">
        <v>240</v>
      </c>
      <c r="E9" s="192" t="s">
        <v>241</v>
      </c>
      <c r="F9" s="187" t="s">
        <v>242</v>
      </c>
      <c r="G9" s="187" t="s">
        <v>4</v>
      </c>
      <c r="H9" s="188" t="s">
        <v>5</v>
      </c>
      <c r="I9" s="187" t="s">
        <v>6</v>
      </c>
      <c r="J9" s="187"/>
    </row>
    <row r="10" spans="1:10" ht="57">
      <c r="A10" s="188"/>
      <c r="B10" s="192"/>
      <c r="C10" s="188"/>
      <c r="D10" s="192"/>
      <c r="E10" s="192"/>
      <c r="F10" s="187"/>
      <c r="G10" s="187"/>
      <c r="H10" s="189"/>
      <c r="I10" s="90" t="s">
        <v>7</v>
      </c>
      <c r="J10" s="90" t="s">
        <v>8</v>
      </c>
    </row>
    <row r="11" spans="1:10" ht="28.5">
      <c r="A11" s="92" t="s">
        <v>66</v>
      </c>
      <c r="B11" s="92"/>
      <c r="C11" s="88"/>
      <c r="D11" s="93" t="s">
        <v>243</v>
      </c>
      <c r="E11" s="89"/>
      <c r="F11" s="91"/>
      <c r="G11" s="94">
        <v>137000</v>
      </c>
      <c r="H11" s="94">
        <v>68000</v>
      </c>
      <c r="I11" s="94">
        <v>69000</v>
      </c>
      <c r="J11" s="94">
        <v>69000</v>
      </c>
    </row>
    <row r="12" spans="1:10" ht="28.5">
      <c r="A12" s="92" t="s">
        <v>68</v>
      </c>
      <c r="B12" s="88"/>
      <c r="C12" s="88"/>
      <c r="D12" s="93" t="s">
        <v>243</v>
      </c>
      <c r="E12" s="89"/>
      <c r="F12" s="91"/>
      <c r="G12" s="94">
        <v>137000</v>
      </c>
      <c r="H12" s="95">
        <v>68000</v>
      </c>
      <c r="I12" s="94">
        <v>69000</v>
      </c>
      <c r="J12" s="94">
        <v>69000</v>
      </c>
    </row>
    <row r="13" spans="1:10" ht="105">
      <c r="A13" s="96" t="s">
        <v>69</v>
      </c>
      <c r="B13" s="96" t="s">
        <v>70</v>
      </c>
      <c r="C13" s="97" t="s">
        <v>71</v>
      </c>
      <c r="D13" s="98" t="s">
        <v>72</v>
      </c>
      <c r="E13" s="99" t="s">
        <v>244</v>
      </c>
      <c r="F13" s="91" t="s">
        <v>245</v>
      </c>
      <c r="G13" s="94">
        <f>H13+I13</f>
        <v>140000</v>
      </c>
      <c r="H13" s="100">
        <v>71000</v>
      </c>
      <c r="I13" s="101">
        <v>69000</v>
      </c>
      <c r="J13" s="101">
        <v>69000</v>
      </c>
    </row>
    <row r="14" spans="1:10" ht="25.5">
      <c r="A14" s="20" t="s">
        <v>73</v>
      </c>
      <c r="B14" s="20" t="s">
        <v>74</v>
      </c>
      <c r="C14" s="22"/>
      <c r="D14" s="23" t="s">
        <v>75</v>
      </c>
      <c r="E14" s="99"/>
      <c r="F14" s="91"/>
      <c r="G14" s="94">
        <v>-3000</v>
      </c>
      <c r="H14" s="100">
        <v>-3000</v>
      </c>
      <c r="I14" s="101"/>
      <c r="J14" s="101"/>
    </row>
    <row r="15" spans="1:10" ht="120">
      <c r="A15" s="102" t="s">
        <v>76</v>
      </c>
      <c r="B15" s="103">
        <v>3121</v>
      </c>
      <c r="C15" s="104">
        <v>1040</v>
      </c>
      <c r="D15" s="105" t="s">
        <v>79</v>
      </c>
      <c r="E15" s="106" t="s">
        <v>246</v>
      </c>
      <c r="F15" s="91" t="s">
        <v>247</v>
      </c>
      <c r="G15" s="94">
        <v>-3000</v>
      </c>
      <c r="H15" s="100">
        <v>-3000</v>
      </c>
      <c r="I15" s="101"/>
      <c r="J15" s="101"/>
    </row>
    <row r="16" spans="1:10" ht="15">
      <c r="A16" s="96" t="s">
        <v>80</v>
      </c>
      <c r="B16" s="90"/>
      <c r="C16" s="107"/>
      <c r="D16" s="108" t="s">
        <v>81</v>
      </c>
      <c r="E16" s="109"/>
      <c r="F16" s="110"/>
      <c r="G16" s="94">
        <v>-216000</v>
      </c>
      <c r="H16" s="111">
        <v>-216000</v>
      </c>
      <c r="I16" s="111"/>
      <c r="J16" s="111"/>
    </row>
    <row r="17" spans="1:10" ht="15">
      <c r="A17" s="96" t="s">
        <v>82</v>
      </c>
      <c r="B17" s="90"/>
      <c r="C17" s="107"/>
      <c r="D17" s="108" t="s">
        <v>81</v>
      </c>
      <c r="E17" s="109"/>
      <c r="F17" s="110"/>
      <c r="G17" s="94">
        <v>-216000</v>
      </c>
      <c r="H17" s="111">
        <v>-216000</v>
      </c>
      <c r="I17" s="112"/>
      <c r="J17" s="112"/>
    </row>
    <row r="18" spans="1:10" ht="51">
      <c r="A18" s="103" t="s">
        <v>83</v>
      </c>
      <c r="B18" s="103" t="s">
        <v>84</v>
      </c>
      <c r="C18" s="113" t="s">
        <v>85</v>
      </c>
      <c r="D18" s="114" t="s">
        <v>248</v>
      </c>
      <c r="E18" s="115" t="s">
        <v>249</v>
      </c>
      <c r="F18" s="116" t="s">
        <v>250</v>
      </c>
      <c r="G18" s="94">
        <v>-216000</v>
      </c>
      <c r="H18" s="111">
        <v>-216000</v>
      </c>
      <c r="I18" s="112"/>
      <c r="J18" s="112"/>
    </row>
    <row r="19" spans="1:10" ht="28.5">
      <c r="A19" s="96" t="s">
        <v>105</v>
      </c>
      <c r="B19" s="90"/>
      <c r="C19" s="107"/>
      <c r="D19" s="108" t="s">
        <v>106</v>
      </c>
      <c r="E19" s="117"/>
      <c r="F19" s="118"/>
      <c r="G19" s="94">
        <v>14169</v>
      </c>
      <c r="H19" s="111">
        <v>14169</v>
      </c>
      <c r="I19" s="111"/>
      <c r="J19" s="111"/>
    </row>
    <row r="20" spans="1:10" ht="28.5">
      <c r="A20" s="96" t="s">
        <v>107</v>
      </c>
      <c r="B20" s="90"/>
      <c r="C20" s="107"/>
      <c r="D20" s="108" t="s">
        <v>106</v>
      </c>
      <c r="E20" s="117"/>
      <c r="F20" s="118"/>
      <c r="G20" s="94">
        <v>14169</v>
      </c>
      <c r="H20" s="111">
        <v>14169</v>
      </c>
      <c r="I20" s="111"/>
      <c r="J20" s="111"/>
    </row>
    <row r="21" spans="1:10" ht="63.75">
      <c r="A21" s="20" t="s">
        <v>108</v>
      </c>
      <c r="B21" s="20" t="s">
        <v>109</v>
      </c>
      <c r="C21" s="22"/>
      <c r="D21" s="23" t="s">
        <v>110</v>
      </c>
      <c r="E21" s="117"/>
      <c r="F21" s="118"/>
      <c r="G21" s="94">
        <v>20000</v>
      </c>
      <c r="H21" s="111">
        <v>20000</v>
      </c>
      <c r="I21" s="111"/>
      <c r="J21" s="111"/>
    </row>
    <row r="22" spans="1:10" ht="120">
      <c r="A22" s="103" t="s">
        <v>111</v>
      </c>
      <c r="B22" s="103" t="s">
        <v>112</v>
      </c>
      <c r="C22" s="113" t="s">
        <v>113</v>
      </c>
      <c r="D22" s="105" t="s">
        <v>114</v>
      </c>
      <c r="E22" s="119" t="s">
        <v>251</v>
      </c>
      <c r="F22" s="120" t="s">
        <v>252</v>
      </c>
      <c r="G22" s="94">
        <v>20000</v>
      </c>
      <c r="H22" s="111">
        <v>20000</v>
      </c>
      <c r="I22" s="111"/>
      <c r="J22" s="111"/>
    </row>
    <row r="23" spans="1:10" ht="99.75">
      <c r="A23" s="96" t="s">
        <v>121</v>
      </c>
      <c r="B23" s="96" t="s">
        <v>122</v>
      </c>
      <c r="C23" s="97" t="s">
        <v>123</v>
      </c>
      <c r="D23" s="98" t="s">
        <v>124</v>
      </c>
      <c r="E23" s="121" t="s">
        <v>253</v>
      </c>
      <c r="F23" s="122" t="s">
        <v>254</v>
      </c>
      <c r="G23" s="94">
        <v>-20000</v>
      </c>
      <c r="H23" s="111">
        <v>-20000</v>
      </c>
      <c r="I23" s="123"/>
      <c r="J23" s="123"/>
    </row>
    <row r="24" spans="1:10" ht="14.25">
      <c r="A24" s="124" t="s">
        <v>125</v>
      </c>
      <c r="B24" s="90">
        <v>3240</v>
      </c>
      <c r="C24" s="125"/>
      <c r="D24" s="108" t="s">
        <v>127</v>
      </c>
      <c r="E24" s="126"/>
      <c r="F24" s="127"/>
      <c r="G24" s="94">
        <v>14169</v>
      </c>
      <c r="H24" s="111">
        <v>14169</v>
      </c>
      <c r="I24" s="123"/>
      <c r="J24" s="123"/>
    </row>
    <row r="25" spans="1:10" ht="135">
      <c r="A25" s="128" t="s">
        <v>128</v>
      </c>
      <c r="B25" s="129">
        <v>3242</v>
      </c>
      <c r="C25" s="129">
        <v>1090</v>
      </c>
      <c r="D25" s="130" t="s">
        <v>130</v>
      </c>
      <c r="E25" s="89" t="s">
        <v>255</v>
      </c>
      <c r="F25" s="120" t="s">
        <v>252</v>
      </c>
      <c r="G25" s="94">
        <f>H25+I25</f>
        <v>14169</v>
      </c>
      <c r="H25" s="112">
        <v>14169</v>
      </c>
      <c r="I25" s="123"/>
      <c r="J25" s="123"/>
    </row>
    <row r="26" spans="1:10" ht="25.5">
      <c r="A26" s="20" t="s">
        <v>131</v>
      </c>
      <c r="B26" s="21"/>
      <c r="C26" s="22"/>
      <c r="D26" s="23" t="s">
        <v>132</v>
      </c>
      <c r="E26" s="89"/>
      <c r="F26" s="89"/>
      <c r="G26" s="94">
        <v>-25600</v>
      </c>
      <c r="H26" s="112">
        <v>-25600</v>
      </c>
      <c r="I26" s="123"/>
      <c r="J26" s="123"/>
    </row>
    <row r="27" spans="1:10" ht="25.5">
      <c r="A27" s="20" t="s">
        <v>133</v>
      </c>
      <c r="B27" s="21"/>
      <c r="C27" s="22"/>
      <c r="D27" s="23" t="s">
        <v>132</v>
      </c>
      <c r="E27" s="89"/>
      <c r="F27" s="89"/>
      <c r="G27" s="94">
        <v>-25600</v>
      </c>
      <c r="H27" s="112">
        <v>-25600</v>
      </c>
      <c r="I27" s="123"/>
      <c r="J27" s="123"/>
    </row>
    <row r="28" spans="1:10" ht="25.5">
      <c r="A28" s="20" t="s">
        <v>138</v>
      </c>
      <c r="B28" s="20" t="s">
        <v>139</v>
      </c>
      <c r="C28" s="22"/>
      <c r="D28" s="23" t="s">
        <v>140</v>
      </c>
      <c r="E28" s="89"/>
      <c r="F28" s="89"/>
      <c r="G28" s="94">
        <v>-18000</v>
      </c>
      <c r="H28" s="112">
        <v>-18000</v>
      </c>
      <c r="I28" s="123"/>
      <c r="J28" s="123"/>
    </row>
    <row r="29" spans="1:10" ht="120">
      <c r="A29" s="103" t="s">
        <v>141</v>
      </c>
      <c r="B29" s="103" t="s">
        <v>142</v>
      </c>
      <c r="C29" s="113" t="s">
        <v>78</v>
      </c>
      <c r="D29" s="105" t="s">
        <v>143</v>
      </c>
      <c r="E29" s="89" t="s">
        <v>256</v>
      </c>
      <c r="F29" s="91" t="s">
        <v>257</v>
      </c>
      <c r="G29" s="94">
        <v>-18000</v>
      </c>
      <c r="H29" s="112">
        <v>-18000</v>
      </c>
      <c r="I29" s="123"/>
      <c r="J29" s="123"/>
    </row>
    <row r="30" spans="1:10" ht="15">
      <c r="A30" s="20" t="s">
        <v>162</v>
      </c>
      <c r="B30" s="20" t="s">
        <v>163</v>
      </c>
      <c r="C30" s="22"/>
      <c r="D30" s="23" t="s">
        <v>164</v>
      </c>
      <c r="E30" s="89"/>
      <c r="F30" s="91"/>
      <c r="G30" s="94">
        <v>-7600</v>
      </c>
      <c r="H30" s="112">
        <v>-7600</v>
      </c>
      <c r="I30" s="123"/>
      <c r="J30" s="123"/>
    </row>
    <row r="31" spans="1:10" ht="60">
      <c r="A31" s="103" t="s">
        <v>165</v>
      </c>
      <c r="B31" s="103" t="s">
        <v>166</v>
      </c>
      <c r="C31" s="113" t="s">
        <v>103</v>
      </c>
      <c r="D31" s="105" t="s">
        <v>167</v>
      </c>
      <c r="E31" s="99" t="s">
        <v>258</v>
      </c>
      <c r="F31" s="131" t="s">
        <v>259</v>
      </c>
      <c r="G31" s="94">
        <v>-5000</v>
      </c>
      <c r="H31" s="112">
        <v>-5000</v>
      </c>
      <c r="I31" s="123"/>
      <c r="J31" s="123"/>
    </row>
    <row r="32" spans="1:10" ht="60">
      <c r="A32" s="103" t="s">
        <v>168</v>
      </c>
      <c r="B32" s="103" t="s">
        <v>169</v>
      </c>
      <c r="C32" s="113" t="s">
        <v>103</v>
      </c>
      <c r="D32" s="105" t="s">
        <v>170</v>
      </c>
      <c r="E32" s="115" t="s">
        <v>258</v>
      </c>
      <c r="F32" s="132" t="s">
        <v>259</v>
      </c>
      <c r="G32" s="94">
        <v>-2600</v>
      </c>
      <c r="H32" s="112">
        <v>-2600</v>
      </c>
      <c r="I32" s="123"/>
      <c r="J32" s="123"/>
    </row>
    <row r="33" spans="1:10" ht="15">
      <c r="A33" s="20" t="s">
        <v>171</v>
      </c>
      <c r="B33" s="21"/>
      <c r="C33" s="22"/>
      <c r="D33" s="23" t="s">
        <v>172</v>
      </c>
      <c r="E33" s="115"/>
      <c r="F33" s="132"/>
      <c r="G33" s="94">
        <v>100000</v>
      </c>
      <c r="H33" s="94">
        <v>100000</v>
      </c>
      <c r="I33" s="111"/>
      <c r="J33" s="111"/>
    </row>
    <row r="34" spans="1:10" ht="15">
      <c r="A34" s="20" t="s">
        <v>173</v>
      </c>
      <c r="B34" s="21"/>
      <c r="C34" s="22"/>
      <c r="D34" s="23" t="s">
        <v>172</v>
      </c>
      <c r="E34" s="115"/>
      <c r="F34" s="132"/>
      <c r="G34" s="94">
        <v>100000</v>
      </c>
      <c r="H34" s="94">
        <v>100000</v>
      </c>
      <c r="I34" s="111"/>
      <c r="J34" s="111"/>
    </row>
    <row r="35" spans="1:10" ht="90">
      <c r="A35" s="27" t="s">
        <v>180</v>
      </c>
      <c r="B35" s="27" t="s">
        <v>181</v>
      </c>
      <c r="C35" s="28" t="s">
        <v>176</v>
      </c>
      <c r="D35" s="29" t="s">
        <v>182</v>
      </c>
      <c r="E35" s="133" t="s">
        <v>260</v>
      </c>
      <c r="F35" s="131" t="s">
        <v>261</v>
      </c>
      <c r="G35" s="94">
        <v>100000</v>
      </c>
      <c r="H35" s="94">
        <v>100000</v>
      </c>
      <c r="I35" s="111"/>
      <c r="J35" s="111"/>
    </row>
    <row r="36" spans="1:10" ht="18.75">
      <c r="A36" s="134"/>
      <c r="B36" s="135"/>
      <c r="C36" s="134"/>
      <c r="D36" s="136" t="s">
        <v>262</v>
      </c>
      <c r="E36" s="137"/>
      <c r="F36" s="137"/>
      <c r="G36" s="94">
        <f>G11+G16+G19+G26+G33</f>
        <v>9569</v>
      </c>
      <c r="H36" s="138">
        <v>-59431</v>
      </c>
      <c r="I36" s="138">
        <v>69000</v>
      </c>
      <c r="J36" s="138">
        <v>69000</v>
      </c>
    </row>
    <row r="37" spans="1:10" ht="15.75">
      <c r="A37" s="190" t="s">
        <v>263</v>
      </c>
      <c r="B37" s="190"/>
      <c r="C37" s="190"/>
      <c r="D37" s="190"/>
      <c r="E37" s="191"/>
      <c r="F37" s="191"/>
      <c r="G37" s="139"/>
      <c r="H37" s="139"/>
      <c r="I37" s="139"/>
      <c r="J37" s="139"/>
    </row>
  </sheetData>
  <sheetProtection/>
  <mergeCells count="16">
    <mergeCell ref="G9:G10"/>
    <mergeCell ref="H9:H10"/>
    <mergeCell ref="I9:J9"/>
    <mergeCell ref="A37:F37"/>
    <mergeCell ref="A9:A10"/>
    <mergeCell ref="B9:B10"/>
    <mergeCell ref="C9:C10"/>
    <mergeCell ref="D9:D10"/>
    <mergeCell ref="E9:E10"/>
    <mergeCell ref="F9:F10"/>
    <mergeCell ref="A1:J1"/>
    <mergeCell ref="H2:J2"/>
    <mergeCell ref="H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K199" sqref="K19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ht="12.75">
      <c r="D1" t="s">
        <v>265</v>
      </c>
    </row>
    <row r="2" ht="12.75">
      <c r="D2" t="s">
        <v>304</v>
      </c>
    </row>
    <row r="3" ht="12.75">
      <c r="D3" t="s">
        <v>305</v>
      </c>
    </row>
    <row r="4" ht="12.75">
      <c r="D4" t="s">
        <v>266</v>
      </c>
    </row>
    <row r="5" spans="1:6" ht="12.75">
      <c r="A5" s="141" t="s">
        <v>267</v>
      </c>
      <c r="B5" s="142"/>
      <c r="C5" s="142"/>
      <c r="D5" s="142"/>
      <c r="E5" s="142"/>
      <c r="F5" s="142"/>
    </row>
    <row r="6" spans="1:6" ht="12.75">
      <c r="A6" s="19" t="s">
        <v>31</v>
      </c>
      <c r="B6" s="1"/>
      <c r="C6" s="1"/>
      <c r="D6" s="1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143" t="s">
        <v>2</v>
      </c>
      <c r="B8" s="143" t="s">
        <v>3</v>
      </c>
      <c r="C8" s="144" t="s">
        <v>4</v>
      </c>
      <c r="D8" s="143" t="s">
        <v>5</v>
      </c>
      <c r="E8" s="143" t="s">
        <v>6</v>
      </c>
      <c r="F8" s="143"/>
    </row>
    <row r="9" spans="1:6" ht="12.75">
      <c r="A9" s="143"/>
      <c r="B9" s="143"/>
      <c r="C9" s="143"/>
      <c r="D9" s="143"/>
      <c r="E9" s="143" t="s">
        <v>7</v>
      </c>
      <c r="F9" s="145" t="s">
        <v>8</v>
      </c>
    </row>
    <row r="10" spans="1:6" ht="12.75">
      <c r="A10" s="143"/>
      <c r="B10" s="143"/>
      <c r="C10" s="143"/>
      <c r="D10" s="143"/>
      <c r="E10" s="143"/>
      <c r="F10" s="14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10000000</v>
      </c>
      <c r="B12" s="7" t="s">
        <v>9</v>
      </c>
      <c r="C12" s="8">
        <f aca="true" t="shared" si="0" ref="C12:C63">D12+E12</f>
        <v>37657500</v>
      </c>
      <c r="D12" s="9">
        <v>37657500</v>
      </c>
      <c r="E12" s="9">
        <v>0</v>
      </c>
      <c r="F12" s="9">
        <v>0</v>
      </c>
    </row>
    <row r="13" spans="1:6" ht="38.25">
      <c r="A13" s="6">
        <v>11000000</v>
      </c>
      <c r="B13" s="7" t="s">
        <v>10</v>
      </c>
      <c r="C13" s="8">
        <f t="shared" si="0"/>
        <v>37657500</v>
      </c>
      <c r="D13" s="9">
        <v>37657500</v>
      </c>
      <c r="E13" s="9">
        <v>0</v>
      </c>
      <c r="F13" s="9">
        <v>0</v>
      </c>
    </row>
    <row r="14" spans="1:6" ht="12.75">
      <c r="A14" s="6">
        <v>11010000</v>
      </c>
      <c r="B14" s="7" t="s">
        <v>11</v>
      </c>
      <c r="C14" s="8">
        <f t="shared" si="0"/>
        <v>37655400</v>
      </c>
      <c r="D14" s="9">
        <v>37655400</v>
      </c>
      <c r="E14" s="9">
        <v>0</v>
      </c>
      <c r="F14" s="9">
        <v>0</v>
      </c>
    </row>
    <row r="15" spans="1:6" ht="51">
      <c r="A15" s="10">
        <v>11010100</v>
      </c>
      <c r="B15" s="11" t="s">
        <v>12</v>
      </c>
      <c r="C15" s="12">
        <f t="shared" si="0"/>
        <v>23240000</v>
      </c>
      <c r="D15" s="13">
        <v>23240000</v>
      </c>
      <c r="E15" s="13">
        <v>0</v>
      </c>
      <c r="F15" s="13">
        <v>0</v>
      </c>
    </row>
    <row r="16" spans="1:6" ht="76.5">
      <c r="A16" s="10">
        <v>11010200</v>
      </c>
      <c r="B16" s="11" t="s">
        <v>268</v>
      </c>
      <c r="C16" s="12">
        <f t="shared" si="0"/>
        <v>1200000</v>
      </c>
      <c r="D16" s="13">
        <v>1200000</v>
      </c>
      <c r="E16" s="13">
        <v>0</v>
      </c>
      <c r="F16" s="13">
        <v>0</v>
      </c>
    </row>
    <row r="17" spans="1:6" ht="51">
      <c r="A17" s="10">
        <v>11010400</v>
      </c>
      <c r="B17" s="11" t="s">
        <v>13</v>
      </c>
      <c r="C17" s="12">
        <f t="shared" si="0"/>
        <v>12895400</v>
      </c>
      <c r="D17" s="13">
        <v>12895400</v>
      </c>
      <c r="E17" s="13">
        <v>0</v>
      </c>
      <c r="F17" s="13">
        <v>0</v>
      </c>
    </row>
    <row r="18" spans="1:6" ht="38.25">
      <c r="A18" s="10">
        <v>11010500</v>
      </c>
      <c r="B18" s="11" t="s">
        <v>14</v>
      </c>
      <c r="C18" s="12">
        <f t="shared" si="0"/>
        <v>320000</v>
      </c>
      <c r="D18" s="13">
        <v>320000</v>
      </c>
      <c r="E18" s="13">
        <v>0</v>
      </c>
      <c r="F18" s="13">
        <v>0</v>
      </c>
    </row>
    <row r="19" spans="1:6" ht="12.75">
      <c r="A19" s="6">
        <v>11020000</v>
      </c>
      <c r="B19" s="7" t="s">
        <v>269</v>
      </c>
      <c r="C19" s="8">
        <f t="shared" si="0"/>
        <v>2100</v>
      </c>
      <c r="D19" s="9">
        <v>2100</v>
      </c>
      <c r="E19" s="9">
        <v>0</v>
      </c>
      <c r="F19" s="9">
        <v>0</v>
      </c>
    </row>
    <row r="20" spans="1:6" ht="25.5">
      <c r="A20" s="10">
        <v>11020200</v>
      </c>
      <c r="B20" s="11" t="s">
        <v>270</v>
      </c>
      <c r="C20" s="12">
        <f t="shared" si="0"/>
        <v>2100</v>
      </c>
      <c r="D20" s="13">
        <v>2100</v>
      </c>
      <c r="E20" s="13">
        <v>0</v>
      </c>
      <c r="F20" s="13">
        <v>0</v>
      </c>
    </row>
    <row r="21" spans="1:6" ht="12.75">
      <c r="A21" s="6">
        <v>20000000</v>
      </c>
      <c r="B21" s="7" t="s">
        <v>15</v>
      </c>
      <c r="C21" s="8">
        <f t="shared" si="0"/>
        <v>681400</v>
      </c>
      <c r="D21" s="9">
        <v>197500</v>
      </c>
      <c r="E21" s="9">
        <v>483900</v>
      </c>
      <c r="F21" s="9">
        <v>0</v>
      </c>
    </row>
    <row r="22" spans="1:6" ht="25.5">
      <c r="A22" s="6">
        <v>21000000</v>
      </c>
      <c r="B22" s="7" t="s">
        <v>271</v>
      </c>
      <c r="C22" s="8">
        <f t="shared" si="0"/>
        <v>0</v>
      </c>
      <c r="D22" s="9">
        <v>0</v>
      </c>
      <c r="E22" s="9">
        <v>0</v>
      </c>
      <c r="F22" s="9">
        <v>0</v>
      </c>
    </row>
    <row r="23" spans="1:6" ht="89.25">
      <c r="A23" s="6">
        <v>21010000</v>
      </c>
      <c r="B23" s="7" t="s">
        <v>272</v>
      </c>
      <c r="C23" s="8">
        <f t="shared" si="0"/>
        <v>0</v>
      </c>
      <c r="D23" s="9">
        <v>0</v>
      </c>
      <c r="E23" s="9">
        <v>0</v>
      </c>
      <c r="F23" s="9">
        <v>0</v>
      </c>
    </row>
    <row r="24" spans="1:6" ht="51">
      <c r="A24" s="10">
        <v>21010300</v>
      </c>
      <c r="B24" s="11" t="s">
        <v>273</v>
      </c>
      <c r="C24" s="12">
        <f t="shared" si="0"/>
        <v>0</v>
      </c>
      <c r="D24" s="13">
        <v>0</v>
      </c>
      <c r="E24" s="13">
        <v>0</v>
      </c>
      <c r="F24" s="13">
        <v>0</v>
      </c>
    </row>
    <row r="25" spans="1:6" ht="51">
      <c r="A25" s="10">
        <v>21010900</v>
      </c>
      <c r="B25" s="11" t="s">
        <v>274</v>
      </c>
      <c r="C25" s="12">
        <f t="shared" si="0"/>
        <v>0</v>
      </c>
      <c r="D25" s="13">
        <v>0</v>
      </c>
      <c r="E25" s="13">
        <v>0</v>
      </c>
      <c r="F25" s="13">
        <v>0</v>
      </c>
    </row>
    <row r="26" spans="1:6" ht="38.25">
      <c r="A26" s="6">
        <v>22000000</v>
      </c>
      <c r="B26" s="7" t="s">
        <v>16</v>
      </c>
      <c r="C26" s="8">
        <f t="shared" si="0"/>
        <v>187500</v>
      </c>
      <c r="D26" s="9">
        <v>187500</v>
      </c>
      <c r="E26" s="9">
        <v>0</v>
      </c>
      <c r="F26" s="9">
        <v>0</v>
      </c>
    </row>
    <row r="27" spans="1:6" ht="25.5">
      <c r="A27" s="6">
        <v>22010000</v>
      </c>
      <c r="B27" s="7" t="s">
        <v>17</v>
      </c>
      <c r="C27" s="8">
        <f t="shared" si="0"/>
        <v>160500</v>
      </c>
      <c r="D27" s="9">
        <v>160500</v>
      </c>
      <c r="E27" s="9">
        <v>0</v>
      </c>
      <c r="F27" s="9">
        <v>0</v>
      </c>
    </row>
    <row r="28" spans="1:6" ht="51">
      <c r="A28" s="10">
        <v>22010300</v>
      </c>
      <c r="B28" s="11" t="s">
        <v>18</v>
      </c>
      <c r="C28" s="12">
        <f t="shared" si="0"/>
        <v>18500</v>
      </c>
      <c r="D28" s="13">
        <v>18500</v>
      </c>
      <c r="E28" s="13">
        <v>0</v>
      </c>
      <c r="F28" s="13">
        <v>0</v>
      </c>
    </row>
    <row r="29" spans="1:6" ht="38.25">
      <c r="A29" s="10">
        <v>22012600</v>
      </c>
      <c r="B29" s="11" t="s">
        <v>19</v>
      </c>
      <c r="C29" s="12">
        <f t="shared" si="0"/>
        <v>142000</v>
      </c>
      <c r="D29" s="13">
        <v>142000</v>
      </c>
      <c r="E29" s="13">
        <v>0</v>
      </c>
      <c r="F29" s="13">
        <v>0</v>
      </c>
    </row>
    <row r="30" spans="1:6" ht="51">
      <c r="A30" s="6">
        <v>22080000</v>
      </c>
      <c r="B30" s="7" t="s">
        <v>20</v>
      </c>
      <c r="C30" s="8">
        <f t="shared" si="0"/>
        <v>27000</v>
      </c>
      <c r="D30" s="9">
        <v>27000</v>
      </c>
      <c r="E30" s="9">
        <v>0</v>
      </c>
      <c r="F30" s="9">
        <v>0</v>
      </c>
    </row>
    <row r="31" spans="1:6" ht="51">
      <c r="A31" s="10">
        <v>22080400</v>
      </c>
      <c r="B31" s="11" t="s">
        <v>21</v>
      </c>
      <c r="C31" s="12">
        <f t="shared" si="0"/>
        <v>27000</v>
      </c>
      <c r="D31" s="13">
        <v>27000</v>
      </c>
      <c r="E31" s="13">
        <v>0</v>
      </c>
      <c r="F31" s="13">
        <v>0</v>
      </c>
    </row>
    <row r="32" spans="1:6" ht="12.75">
      <c r="A32" s="6">
        <v>24000000</v>
      </c>
      <c r="B32" s="7" t="s">
        <v>275</v>
      </c>
      <c r="C32" s="8">
        <f t="shared" si="0"/>
        <v>10000</v>
      </c>
      <c r="D32" s="9">
        <v>10000</v>
      </c>
      <c r="E32" s="9">
        <v>0</v>
      </c>
      <c r="F32" s="9">
        <v>0</v>
      </c>
    </row>
    <row r="33" spans="1:6" ht="12.75">
      <c r="A33" s="6">
        <v>24060000</v>
      </c>
      <c r="B33" s="7" t="s">
        <v>276</v>
      </c>
      <c r="C33" s="8">
        <f t="shared" si="0"/>
        <v>10000</v>
      </c>
      <c r="D33" s="9">
        <v>10000</v>
      </c>
      <c r="E33" s="9">
        <v>0</v>
      </c>
      <c r="F33" s="9">
        <v>0</v>
      </c>
    </row>
    <row r="34" spans="1:6" ht="12.75">
      <c r="A34" s="10">
        <v>24060300</v>
      </c>
      <c r="B34" s="11" t="s">
        <v>276</v>
      </c>
      <c r="C34" s="12">
        <f t="shared" si="0"/>
        <v>10000</v>
      </c>
      <c r="D34" s="13">
        <v>10000</v>
      </c>
      <c r="E34" s="13">
        <v>0</v>
      </c>
      <c r="F34" s="13">
        <v>0</v>
      </c>
    </row>
    <row r="35" spans="1:6" ht="25.5">
      <c r="A35" s="6">
        <v>25000000</v>
      </c>
      <c r="B35" s="7" t="s">
        <v>277</v>
      </c>
      <c r="C35" s="8">
        <f t="shared" si="0"/>
        <v>483900</v>
      </c>
      <c r="D35" s="9">
        <v>0</v>
      </c>
      <c r="E35" s="9">
        <v>483900</v>
      </c>
      <c r="F35" s="9">
        <v>0</v>
      </c>
    </row>
    <row r="36" spans="1:6" ht="38.25">
      <c r="A36" s="6">
        <v>25010000</v>
      </c>
      <c r="B36" s="7" t="s">
        <v>278</v>
      </c>
      <c r="C36" s="8">
        <f t="shared" si="0"/>
        <v>200500</v>
      </c>
      <c r="D36" s="9">
        <v>0</v>
      </c>
      <c r="E36" s="9">
        <v>200500</v>
      </c>
      <c r="F36" s="9">
        <v>0</v>
      </c>
    </row>
    <row r="37" spans="1:6" ht="38.25">
      <c r="A37" s="10">
        <v>25010100</v>
      </c>
      <c r="B37" s="11" t="s">
        <v>279</v>
      </c>
      <c r="C37" s="12">
        <f t="shared" si="0"/>
        <v>196000</v>
      </c>
      <c r="D37" s="13">
        <v>0</v>
      </c>
      <c r="E37" s="13">
        <v>196000</v>
      </c>
      <c r="F37" s="13">
        <v>0</v>
      </c>
    </row>
    <row r="38" spans="1:6" ht="51">
      <c r="A38" s="10">
        <v>25010300</v>
      </c>
      <c r="B38" s="11" t="s">
        <v>280</v>
      </c>
      <c r="C38" s="12">
        <f t="shared" si="0"/>
        <v>4500</v>
      </c>
      <c r="D38" s="13">
        <v>0</v>
      </c>
      <c r="E38" s="13">
        <v>4500</v>
      </c>
      <c r="F38" s="13">
        <v>0</v>
      </c>
    </row>
    <row r="39" spans="1:6" ht="25.5">
      <c r="A39" s="6">
        <v>25020000</v>
      </c>
      <c r="B39" s="7" t="s">
        <v>281</v>
      </c>
      <c r="C39" s="8">
        <f t="shared" si="0"/>
        <v>283400</v>
      </c>
      <c r="D39" s="9">
        <v>0</v>
      </c>
      <c r="E39" s="9">
        <v>283400</v>
      </c>
      <c r="F39" s="9">
        <v>0</v>
      </c>
    </row>
    <row r="40" spans="1:6" ht="89.25">
      <c r="A40" s="10">
        <v>25020200</v>
      </c>
      <c r="B40" s="11" t="s">
        <v>282</v>
      </c>
      <c r="C40" s="12">
        <f t="shared" si="0"/>
        <v>283400</v>
      </c>
      <c r="D40" s="13">
        <v>0</v>
      </c>
      <c r="E40" s="13">
        <v>283400</v>
      </c>
      <c r="F40" s="13">
        <v>0</v>
      </c>
    </row>
    <row r="41" spans="1:6" ht="25.5">
      <c r="A41" s="14"/>
      <c r="B41" s="15" t="s">
        <v>22</v>
      </c>
      <c r="C41" s="8">
        <f t="shared" si="0"/>
        <v>38338900</v>
      </c>
      <c r="D41" s="8">
        <v>37855000</v>
      </c>
      <c r="E41" s="8">
        <v>483900</v>
      </c>
      <c r="F41" s="8">
        <v>0</v>
      </c>
    </row>
    <row r="42" spans="1:6" ht="12.75">
      <c r="A42" s="6">
        <v>40000000</v>
      </c>
      <c r="B42" s="7" t="s">
        <v>23</v>
      </c>
      <c r="C42" s="8">
        <f t="shared" si="0"/>
        <v>76538443.27</v>
      </c>
      <c r="D42" s="9">
        <v>75922033.27</v>
      </c>
      <c r="E42" s="9">
        <v>616410</v>
      </c>
      <c r="F42" s="9">
        <v>1229401</v>
      </c>
    </row>
    <row r="43" spans="1:6" ht="12.75">
      <c r="A43" s="6">
        <v>41000000</v>
      </c>
      <c r="B43" s="7" t="s">
        <v>24</v>
      </c>
      <c r="C43" s="8">
        <f t="shared" si="0"/>
        <v>76538443.27</v>
      </c>
      <c r="D43" s="9">
        <v>75922033.27</v>
      </c>
      <c r="E43" s="9">
        <v>616410</v>
      </c>
      <c r="F43" s="9">
        <v>1229401</v>
      </c>
    </row>
    <row r="44" spans="1:6" ht="25.5">
      <c r="A44" s="6">
        <v>41020000</v>
      </c>
      <c r="B44" s="7" t="s">
        <v>283</v>
      </c>
      <c r="C44" s="8">
        <f t="shared" si="0"/>
        <v>14160800</v>
      </c>
      <c r="D44" s="9">
        <v>14160800</v>
      </c>
      <c r="E44" s="9">
        <v>0</v>
      </c>
      <c r="F44" s="9">
        <v>0</v>
      </c>
    </row>
    <row r="45" spans="1:6" ht="12.75">
      <c r="A45" s="10">
        <v>41020100</v>
      </c>
      <c r="B45" s="11" t="s">
        <v>284</v>
      </c>
      <c r="C45" s="12">
        <f t="shared" si="0"/>
        <v>14160800</v>
      </c>
      <c r="D45" s="13">
        <v>14160800</v>
      </c>
      <c r="E45" s="13">
        <v>0</v>
      </c>
      <c r="F45" s="13">
        <v>0</v>
      </c>
    </row>
    <row r="46" spans="1:6" ht="25.5">
      <c r="A46" s="6">
        <v>41030000</v>
      </c>
      <c r="B46" s="7" t="s">
        <v>285</v>
      </c>
      <c r="C46" s="8">
        <f t="shared" si="0"/>
        <v>51328300</v>
      </c>
      <c r="D46" s="9">
        <v>51328300</v>
      </c>
      <c r="E46" s="9">
        <v>0</v>
      </c>
      <c r="F46" s="9">
        <v>0</v>
      </c>
    </row>
    <row r="47" spans="1:6" ht="25.5">
      <c r="A47" s="10">
        <v>41033900</v>
      </c>
      <c r="B47" s="11" t="s">
        <v>286</v>
      </c>
      <c r="C47" s="12">
        <f t="shared" si="0"/>
        <v>47534800</v>
      </c>
      <c r="D47" s="13">
        <v>47534800</v>
      </c>
      <c r="E47" s="13">
        <v>0</v>
      </c>
      <c r="F47" s="13">
        <v>0</v>
      </c>
    </row>
    <row r="48" spans="1:6" ht="25.5">
      <c r="A48" s="10">
        <v>41034200</v>
      </c>
      <c r="B48" s="11" t="s">
        <v>287</v>
      </c>
      <c r="C48" s="12">
        <f t="shared" si="0"/>
        <v>3793500</v>
      </c>
      <c r="D48" s="13">
        <v>3793500</v>
      </c>
      <c r="E48" s="13">
        <v>0</v>
      </c>
      <c r="F48" s="13">
        <v>0</v>
      </c>
    </row>
    <row r="49" spans="1:6" ht="25.5">
      <c r="A49" s="6">
        <v>41040000</v>
      </c>
      <c r="B49" s="7" t="s">
        <v>288</v>
      </c>
      <c r="C49" s="8">
        <f t="shared" si="0"/>
        <v>3499147</v>
      </c>
      <c r="D49" s="9">
        <v>3499147</v>
      </c>
      <c r="E49" s="9">
        <v>0</v>
      </c>
      <c r="F49" s="9">
        <v>0</v>
      </c>
    </row>
    <row r="50" spans="1:6" ht="63.75">
      <c r="A50" s="10">
        <v>41040200</v>
      </c>
      <c r="B50" s="11" t="s">
        <v>289</v>
      </c>
      <c r="C50" s="12">
        <f t="shared" si="0"/>
        <v>3499147</v>
      </c>
      <c r="D50" s="13">
        <v>3499147</v>
      </c>
      <c r="E50" s="13">
        <v>0</v>
      </c>
      <c r="F50" s="13">
        <v>0</v>
      </c>
    </row>
    <row r="51" spans="1:6" ht="25.5">
      <c r="A51" s="6">
        <v>41050000</v>
      </c>
      <c r="B51" s="7" t="s">
        <v>25</v>
      </c>
      <c r="C51" s="8">
        <f t="shared" si="0"/>
        <v>7550196.27</v>
      </c>
      <c r="D51" s="9">
        <v>6933786.27</v>
      </c>
      <c r="E51" s="9">
        <v>616410</v>
      </c>
      <c r="F51" s="9">
        <v>1229401</v>
      </c>
    </row>
    <row r="52" spans="1:6" ht="89.25">
      <c r="A52" s="10">
        <v>41050900</v>
      </c>
      <c r="B52" s="11" t="s">
        <v>290</v>
      </c>
      <c r="C52" s="12">
        <f t="shared" si="0"/>
        <v>387376</v>
      </c>
      <c r="D52" s="13">
        <v>387376</v>
      </c>
      <c r="E52" s="13">
        <v>0</v>
      </c>
      <c r="F52" s="13">
        <v>0</v>
      </c>
    </row>
    <row r="53" spans="1:6" ht="38.25">
      <c r="A53" s="10">
        <v>41051000</v>
      </c>
      <c r="B53" s="11" t="s">
        <v>291</v>
      </c>
      <c r="C53" s="12">
        <f t="shared" si="0"/>
        <v>1236300</v>
      </c>
      <c r="D53" s="13">
        <v>1236300</v>
      </c>
      <c r="E53" s="13">
        <v>0</v>
      </c>
      <c r="F53" s="13">
        <v>0</v>
      </c>
    </row>
    <row r="54" spans="1:6" ht="51">
      <c r="A54" s="10">
        <v>41051200</v>
      </c>
      <c r="B54" s="11" t="s">
        <v>292</v>
      </c>
      <c r="C54" s="12">
        <f t="shared" si="0"/>
        <v>145908</v>
      </c>
      <c r="D54" s="13">
        <v>145908</v>
      </c>
      <c r="E54" s="13">
        <v>0</v>
      </c>
      <c r="F54" s="13">
        <v>0</v>
      </c>
    </row>
    <row r="55" spans="1:6" ht="63.75">
      <c r="A55" s="10">
        <v>41051400</v>
      </c>
      <c r="B55" s="11" t="s">
        <v>26</v>
      </c>
      <c r="C55" s="12">
        <f t="shared" si="0"/>
        <v>1009511</v>
      </c>
      <c r="D55" s="13">
        <v>1009511</v>
      </c>
      <c r="E55" s="13">
        <v>0</v>
      </c>
      <c r="F55" s="13">
        <v>0</v>
      </c>
    </row>
    <row r="56" spans="1:6" ht="51">
      <c r="A56" s="10">
        <v>41051500</v>
      </c>
      <c r="B56" s="11" t="s">
        <v>293</v>
      </c>
      <c r="C56" s="12">
        <f t="shared" si="0"/>
        <v>122300</v>
      </c>
      <c r="D56" s="13">
        <v>122300</v>
      </c>
      <c r="E56" s="13">
        <v>0</v>
      </c>
      <c r="F56" s="13">
        <v>0</v>
      </c>
    </row>
    <row r="57" spans="1:6" ht="63.75">
      <c r="A57" s="10">
        <v>41051700</v>
      </c>
      <c r="B57" s="11" t="s">
        <v>294</v>
      </c>
      <c r="C57" s="12">
        <f t="shared" si="0"/>
        <v>22046</v>
      </c>
      <c r="D57" s="13">
        <v>22046</v>
      </c>
      <c r="E57" s="13">
        <v>0</v>
      </c>
      <c r="F57" s="13">
        <v>0</v>
      </c>
    </row>
    <row r="58" spans="1:6" ht="89.25">
      <c r="A58" s="10">
        <v>41052600</v>
      </c>
      <c r="B58" s="11" t="s">
        <v>27</v>
      </c>
      <c r="C58" s="12">
        <f t="shared" si="0"/>
        <v>558010</v>
      </c>
      <c r="D58" s="13">
        <v>0</v>
      </c>
      <c r="E58" s="13">
        <v>558010</v>
      </c>
      <c r="F58" s="13">
        <v>1171001</v>
      </c>
    </row>
    <row r="59" spans="1:6" ht="63.75">
      <c r="A59" s="10">
        <v>41053000</v>
      </c>
      <c r="B59" s="11" t="s">
        <v>295</v>
      </c>
      <c r="C59" s="12">
        <f t="shared" si="0"/>
        <v>1355582</v>
      </c>
      <c r="D59" s="13">
        <v>1355582</v>
      </c>
      <c r="E59" s="13">
        <v>0</v>
      </c>
      <c r="F59" s="13">
        <v>0</v>
      </c>
    </row>
    <row r="60" spans="1:6" ht="12.75">
      <c r="A60" s="10">
        <v>41053900</v>
      </c>
      <c r="B60" s="11" t="s">
        <v>28</v>
      </c>
      <c r="C60" s="12">
        <f t="shared" si="0"/>
        <v>2109463.27</v>
      </c>
      <c r="D60" s="13">
        <v>2051063.27</v>
      </c>
      <c r="E60" s="13">
        <v>58400</v>
      </c>
      <c r="F60" s="13">
        <v>58400</v>
      </c>
    </row>
    <row r="61" spans="1:6" ht="89.25">
      <c r="A61" s="10">
        <v>41054000</v>
      </c>
      <c r="B61" s="11" t="s">
        <v>296</v>
      </c>
      <c r="C61" s="12">
        <f t="shared" si="0"/>
        <v>99000</v>
      </c>
      <c r="D61" s="13">
        <v>99000</v>
      </c>
      <c r="E61" s="13">
        <v>0</v>
      </c>
      <c r="F61" s="13">
        <v>0</v>
      </c>
    </row>
    <row r="62" spans="1:6" ht="63.75">
      <c r="A62" s="10">
        <v>41055000</v>
      </c>
      <c r="B62" s="11" t="s">
        <v>297</v>
      </c>
      <c r="C62" s="12">
        <f t="shared" si="0"/>
        <v>504700</v>
      </c>
      <c r="D62" s="13">
        <v>504700</v>
      </c>
      <c r="E62" s="13">
        <v>0</v>
      </c>
      <c r="F62" s="13">
        <v>0</v>
      </c>
    </row>
    <row r="63" spans="1:6" ht="12.75">
      <c r="A63" s="16" t="s">
        <v>30</v>
      </c>
      <c r="B63" s="15" t="s">
        <v>29</v>
      </c>
      <c r="C63" s="8">
        <f t="shared" si="0"/>
        <v>114877343.27</v>
      </c>
      <c r="D63" s="8">
        <v>113777033.27</v>
      </c>
      <c r="E63" s="8">
        <v>1100310</v>
      </c>
      <c r="F63" s="8">
        <v>1229401</v>
      </c>
    </row>
    <row r="66" spans="2:5" ht="12.75">
      <c r="B66" s="3" t="s">
        <v>39</v>
      </c>
      <c r="E66" s="3" t="s">
        <v>35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R151" sqref="R151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298</v>
      </c>
    </row>
    <row r="2" ht="12.75">
      <c r="D2" t="s">
        <v>304</v>
      </c>
    </row>
    <row r="3" ht="12.75">
      <c r="D3" t="s">
        <v>303</v>
      </c>
    </row>
    <row r="4" ht="12.75">
      <c r="D4" t="s">
        <v>299</v>
      </c>
    </row>
    <row r="5" spans="1:6" ht="12.75">
      <c r="A5" s="141" t="s">
        <v>300</v>
      </c>
      <c r="B5" s="142"/>
      <c r="C5" s="142"/>
      <c r="D5" s="142"/>
      <c r="E5" s="142"/>
      <c r="F5" s="142"/>
    </row>
    <row r="6" spans="1:6" ht="12.75">
      <c r="A6" s="19" t="s">
        <v>31</v>
      </c>
      <c r="B6" s="142"/>
      <c r="C6" s="142"/>
      <c r="D6" s="142"/>
      <c r="E6" s="1"/>
      <c r="F6" s="1"/>
    </row>
    <row r="7" spans="1:6" ht="12.75">
      <c r="A7" s="17" t="s">
        <v>32</v>
      </c>
      <c r="F7" s="2" t="s">
        <v>1</v>
      </c>
    </row>
    <row r="8" spans="1:6" ht="12.75">
      <c r="A8" s="143" t="s">
        <v>2</v>
      </c>
      <c r="B8" s="143" t="s">
        <v>43</v>
      </c>
      <c r="C8" s="144" t="s">
        <v>4</v>
      </c>
      <c r="D8" s="143" t="s">
        <v>5</v>
      </c>
      <c r="E8" s="143" t="s">
        <v>6</v>
      </c>
      <c r="F8" s="143"/>
    </row>
    <row r="9" spans="1:6" ht="12.75">
      <c r="A9" s="143"/>
      <c r="B9" s="143"/>
      <c r="C9" s="143"/>
      <c r="D9" s="143"/>
      <c r="E9" s="143" t="s">
        <v>7</v>
      </c>
      <c r="F9" s="143" t="s">
        <v>8</v>
      </c>
    </row>
    <row r="10" spans="1:6" ht="12.75">
      <c r="A10" s="143"/>
      <c r="B10" s="143"/>
      <c r="C10" s="143"/>
      <c r="D10" s="143"/>
      <c r="E10" s="143"/>
      <c r="F10" s="14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146" t="s">
        <v>44</v>
      </c>
      <c r="B12" s="147"/>
      <c r="C12" s="147"/>
      <c r="D12" s="147"/>
      <c r="E12" s="147"/>
      <c r="F12" s="148"/>
    </row>
    <row r="13" spans="1:6" ht="12.75">
      <c r="A13" s="6">
        <v>200000</v>
      </c>
      <c r="B13" s="7" t="s">
        <v>45</v>
      </c>
      <c r="C13" s="8">
        <f aca="true" t="shared" si="0" ref="C13:C18">D13+E13</f>
        <v>2964262</v>
      </c>
      <c r="D13" s="9">
        <v>-320924</v>
      </c>
      <c r="E13" s="9">
        <v>3285186</v>
      </c>
      <c r="F13" s="9">
        <v>3285186</v>
      </c>
    </row>
    <row r="14" spans="1:6" ht="25.5">
      <c r="A14" s="6">
        <v>208000</v>
      </c>
      <c r="B14" s="7" t="s">
        <v>46</v>
      </c>
      <c r="C14" s="8">
        <f t="shared" si="0"/>
        <v>2964262</v>
      </c>
      <c r="D14" s="9">
        <v>-320924</v>
      </c>
      <c r="E14" s="9">
        <v>3285186</v>
      </c>
      <c r="F14" s="9">
        <v>3285186</v>
      </c>
    </row>
    <row r="15" spans="1:6" ht="12.75">
      <c r="A15" s="10">
        <v>208100</v>
      </c>
      <c r="B15" s="11" t="s">
        <v>301</v>
      </c>
      <c r="C15" s="12">
        <f t="shared" si="0"/>
        <v>3540689.83</v>
      </c>
      <c r="D15" s="13">
        <v>3523002.11</v>
      </c>
      <c r="E15" s="13">
        <v>17687.72</v>
      </c>
      <c r="F15" s="13">
        <v>0</v>
      </c>
    </row>
    <row r="16" spans="1:6" ht="12.75">
      <c r="A16" s="10">
        <v>208200</v>
      </c>
      <c r="B16" s="11" t="s">
        <v>302</v>
      </c>
      <c r="C16" s="12">
        <f t="shared" si="0"/>
        <v>576427.83</v>
      </c>
      <c r="D16" s="13">
        <v>558740.11</v>
      </c>
      <c r="E16" s="13">
        <v>17687.72</v>
      </c>
      <c r="F16" s="13">
        <v>0</v>
      </c>
    </row>
    <row r="17" spans="1:6" ht="38.25">
      <c r="A17" s="10">
        <v>208400</v>
      </c>
      <c r="B17" s="11" t="s">
        <v>47</v>
      </c>
      <c r="C17" s="12">
        <f t="shared" si="0"/>
        <v>0</v>
      </c>
      <c r="D17" s="13">
        <v>-3285186</v>
      </c>
      <c r="E17" s="13">
        <v>3285186</v>
      </c>
      <c r="F17" s="13">
        <v>3285186</v>
      </c>
    </row>
    <row r="18" spans="1:6" ht="12.75">
      <c r="A18" s="16" t="s">
        <v>30</v>
      </c>
      <c r="B18" s="15" t="s">
        <v>48</v>
      </c>
      <c r="C18" s="8">
        <f t="shared" si="0"/>
        <v>2964262</v>
      </c>
      <c r="D18" s="8">
        <v>-320924</v>
      </c>
      <c r="E18" s="8">
        <v>3285186</v>
      </c>
      <c r="F18" s="8">
        <v>3285186</v>
      </c>
    </row>
    <row r="19" spans="1:6" ht="12.75">
      <c r="A19" s="146" t="s">
        <v>49</v>
      </c>
      <c r="B19" s="147"/>
      <c r="C19" s="147"/>
      <c r="D19" s="147"/>
      <c r="E19" s="147"/>
      <c r="F19" s="148"/>
    </row>
    <row r="20" spans="1:6" ht="12.75">
      <c r="A20" s="6">
        <v>600000</v>
      </c>
      <c r="B20" s="7" t="s">
        <v>50</v>
      </c>
      <c r="C20" s="8">
        <f aca="true" t="shared" si="1" ref="C20:C25">D20+E20</f>
        <v>2964262</v>
      </c>
      <c r="D20" s="9">
        <v>-320924</v>
      </c>
      <c r="E20" s="9">
        <v>3285186</v>
      </c>
      <c r="F20" s="9">
        <v>3285186</v>
      </c>
    </row>
    <row r="21" spans="1:6" ht="12.75">
      <c r="A21" s="6">
        <v>602000</v>
      </c>
      <c r="B21" s="7" t="s">
        <v>51</v>
      </c>
      <c r="C21" s="8">
        <f t="shared" si="1"/>
        <v>2964262</v>
      </c>
      <c r="D21" s="9">
        <v>-320924</v>
      </c>
      <c r="E21" s="9">
        <v>3285186</v>
      </c>
      <c r="F21" s="9">
        <v>3285186</v>
      </c>
    </row>
    <row r="22" spans="1:6" ht="12.75">
      <c r="A22" s="10">
        <v>602100</v>
      </c>
      <c r="B22" s="11" t="s">
        <v>301</v>
      </c>
      <c r="C22" s="12">
        <f t="shared" si="1"/>
        <v>3540689.83</v>
      </c>
      <c r="D22" s="13">
        <v>3523002.11</v>
      </c>
      <c r="E22" s="13">
        <v>17687.72</v>
      </c>
      <c r="F22" s="13">
        <v>0</v>
      </c>
    </row>
    <row r="23" spans="1:6" ht="12.75">
      <c r="A23" s="10">
        <v>602200</v>
      </c>
      <c r="B23" s="11" t="s">
        <v>302</v>
      </c>
      <c r="C23" s="12">
        <f t="shared" si="1"/>
        <v>576427.83</v>
      </c>
      <c r="D23" s="13">
        <v>558740.11</v>
      </c>
      <c r="E23" s="13">
        <v>17687.72</v>
      </c>
      <c r="F23" s="13">
        <v>0</v>
      </c>
    </row>
    <row r="24" spans="1:6" ht="38.25">
      <c r="A24" s="10">
        <v>602400</v>
      </c>
      <c r="B24" s="11" t="s">
        <v>47</v>
      </c>
      <c r="C24" s="12">
        <f t="shared" si="1"/>
        <v>0</v>
      </c>
      <c r="D24" s="13">
        <v>-3285186</v>
      </c>
      <c r="E24" s="13">
        <v>3285186</v>
      </c>
      <c r="F24" s="13">
        <v>3285186</v>
      </c>
    </row>
    <row r="25" spans="1:6" ht="12.75">
      <c r="A25" s="16" t="s">
        <v>30</v>
      </c>
      <c r="B25" s="15" t="s">
        <v>48</v>
      </c>
      <c r="C25" s="8">
        <f t="shared" si="1"/>
        <v>2964262</v>
      </c>
      <c r="D25" s="8">
        <v>-320924</v>
      </c>
      <c r="E25" s="8">
        <v>3285186</v>
      </c>
      <c r="F25" s="8">
        <v>3285186</v>
      </c>
    </row>
    <row r="28" spans="2:5" ht="12.75">
      <c r="B28" s="3" t="s">
        <v>39</v>
      </c>
      <c r="E28" s="3" t="s">
        <v>35</v>
      </c>
    </row>
  </sheetData>
  <sheetProtection/>
  <mergeCells count="11">
    <mergeCell ref="F9:F10"/>
    <mergeCell ref="A12:F12"/>
    <mergeCell ref="A19:F19"/>
    <mergeCell ref="A5:F5"/>
    <mergeCell ref="B6:D6"/>
    <mergeCell ref="A8:A10"/>
    <mergeCell ref="B8:B10"/>
    <mergeCell ref="C8:C10"/>
    <mergeCell ref="D8:D10"/>
    <mergeCell ref="E8:F8"/>
    <mergeCell ref="E9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M1" sqref="M1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502</v>
      </c>
    </row>
    <row r="2" ht="12.75">
      <c r="L2" t="s">
        <v>304</v>
      </c>
    </row>
    <row r="3" ht="12.75">
      <c r="L3" t="s">
        <v>432</v>
      </c>
    </row>
    <row r="4" ht="12.75">
      <c r="L4" t="s">
        <v>299</v>
      </c>
    </row>
    <row r="5" spans="1:16" ht="12.75">
      <c r="A5" s="149" t="s">
        <v>54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2.75">
      <c r="A6" s="149" t="s">
        <v>306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2.75">
      <c r="A7" s="19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32</v>
      </c>
      <c r="P8" s="2" t="s">
        <v>307</v>
      </c>
    </row>
    <row r="9" spans="1:16" ht="12.75">
      <c r="A9" s="150" t="s">
        <v>56</v>
      </c>
      <c r="B9" s="150" t="s">
        <v>57</v>
      </c>
      <c r="C9" s="150" t="s">
        <v>58</v>
      </c>
      <c r="D9" s="143" t="s">
        <v>59</v>
      </c>
      <c r="E9" s="143" t="s">
        <v>5</v>
      </c>
      <c r="F9" s="143"/>
      <c r="G9" s="143"/>
      <c r="H9" s="143"/>
      <c r="I9" s="143"/>
      <c r="J9" s="143" t="s">
        <v>6</v>
      </c>
      <c r="K9" s="143"/>
      <c r="L9" s="143"/>
      <c r="M9" s="143"/>
      <c r="N9" s="143"/>
      <c r="O9" s="143"/>
      <c r="P9" s="144" t="s">
        <v>60</v>
      </c>
    </row>
    <row r="10" spans="1:16" ht="12.75">
      <c r="A10" s="143"/>
      <c r="B10" s="143"/>
      <c r="C10" s="143"/>
      <c r="D10" s="143"/>
      <c r="E10" s="144" t="s">
        <v>7</v>
      </c>
      <c r="F10" s="143" t="s">
        <v>61</v>
      </c>
      <c r="G10" s="143" t="s">
        <v>62</v>
      </c>
      <c r="H10" s="143"/>
      <c r="I10" s="143" t="s">
        <v>63</v>
      </c>
      <c r="J10" s="144" t="s">
        <v>7</v>
      </c>
      <c r="K10" s="143" t="s">
        <v>8</v>
      </c>
      <c r="L10" s="143" t="s">
        <v>61</v>
      </c>
      <c r="M10" s="143" t="s">
        <v>62</v>
      </c>
      <c r="N10" s="143"/>
      <c r="O10" s="143" t="s">
        <v>63</v>
      </c>
      <c r="P10" s="143"/>
    </row>
    <row r="11" spans="1:16" ht="12.75">
      <c r="A11" s="143"/>
      <c r="B11" s="143"/>
      <c r="C11" s="143"/>
      <c r="D11" s="143"/>
      <c r="E11" s="143"/>
      <c r="F11" s="143"/>
      <c r="G11" s="143" t="s">
        <v>64</v>
      </c>
      <c r="H11" s="143" t="s">
        <v>65</v>
      </c>
      <c r="I11" s="143"/>
      <c r="J11" s="143"/>
      <c r="K11" s="143"/>
      <c r="L11" s="143"/>
      <c r="M11" s="143" t="s">
        <v>64</v>
      </c>
      <c r="N11" s="143" t="s">
        <v>65</v>
      </c>
      <c r="O11" s="143"/>
      <c r="P11" s="143"/>
    </row>
    <row r="12" spans="1:16" ht="12.7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20" t="s">
        <v>308</v>
      </c>
      <c r="B14" s="21"/>
      <c r="C14" s="22"/>
      <c r="D14" s="23" t="s">
        <v>309</v>
      </c>
      <c r="E14" s="24">
        <v>3004100</v>
      </c>
      <c r="F14" s="25">
        <v>3004100</v>
      </c>
      <c r="G14" s="25">
        <v>1932100</v>
      </c>
      <c r="H14" s="25">
        <v>72500</v>
      </c>
      <c r="I14" s="25">
        <v>0</v>
      </c>
      <c r="J14" s="24">
        <v>3600</v>
      </c>
      <c r="K14" s="25">
        <v>0</v>
      </c>
      <c r="L14" s="25">
        <v>3600</v>
      </c>
      <c r="M14" s="25">
        <v>0</v>
      </c>
      <c r="N14" s="25">
        <v>0</v>
      </c>
      <c r="O14" s="25">
        <v>0</v>
      </c>
      <c r="P14" s="24">
        <f aca="true" t="shared" si="0" ref="P14:P77">E14+J14</f>
        <v>3007700</v>
      </c>
    </row>
    <row r="15" spans="1:16" ht="12.75">
      <c r="A15" s="20" t="s">
        <v>310</v>
      </c>
      <c r="B15" s="21"/>
      <c r="C15" s="22"/>
      <c r="D15" s="23" t="s">
        <v>309</v>
      </c>
      <c r="E15" s="24">
        <v>3004100</v>
      </c>
      <c r="F15" s="25">
        <v>3004100</v>
      </c>
      <c r="G15" s="25">
        <v>1932100</v>
      </c>
      <c r="H15" s="25">
        <v>72500</v>
      </c>
      <c r="I15" s="25">
        <v>0</v>
      </c>
      <c r="J15" s="24">
        <v>3600</v>
      </c>
      <c r="K15" s="25">
        <v>0</v>
      </c>
      <c r="L15" s="25">
        <v>3600</v>
      </c>
      <c r="M15" s="25">
        <v>0</v>
      </c>
      <c r="N15" s="25">
        <v>0</v>
      </c>
      <c r="O15" s="25">
        <v>0</v>
      </c>
      <c r="P15" s="24">
        <f t="shared" si="0"/>
        <v>3007700</v>
      </c>
    </row>
    <row r="16" spans="1:16" ht="76.5">
      <c r="A16" s="20" t="s">
        <v>311</v>
      </c>
      <c r="B16" s="20" t="s">
        <v>312</v>
      </c>
      <c r="C16" s="26" t="s">
        <v>313</v>
      </c>
      <c r="D16" s="23" t="s">
        <v>314</v>
      </c>
      <c r="E16" s="24">
        <v>2397000</v>
      </c>
      <c r="F16" s="25">
        <v>2397000</v>
      </c>
      <c r="G16" s="25">
        <v>1820500</v>
      </c>
      <c r="H16" s="25">
        <v>72500</v>
      </c>
      <c r="I16" s="25">
        <v>0</v>
      </c>
      <c r="J16" s="24">
        <v>3600</v>
      </c>
      <c r="K16" s="25">
        <v>0</v>
      </c>
      <c r="L16" s="25">
        <v>3600</v>
      </c>
      <c r="M16" s="25">
        <v>0</v>
      </c>
      <c r="N16" s="25">
        <v>0</v>
      </c>
      <c r="O16" s="25">
        <v>0</v>
      </c>
      <c r="P16" s="24">
        <f t="shared" si="0"/>
        <v>2400600</v>
      </c>
    </row>
    <row r="17" spans="1:16" ht="25.5">
      <c r="A17" s="20" t="s">
        <v>315</v>
      </c>
      <c r="B17" s="20" t="s">
        <v>176</v>
      </c>
      <c r="C17" s="26" t="s">
        <v>316</v>
      </c>
      <c r="D17" s="23" t="s">
        <v>317</v>
      </c>
      <c r="E17" s="24">
        <v>169000</v>
      </c>
      <c r="F17" s="25">
        <v>169000</v>
      </c>
      <c r="G17" s="25">
        <v>111600</v>
      </c>
      <c r="H17" s="25">
        <v>0</v>
      </c>
      <c r="I17" s="25">
        <v>0</v>
      </c>
      <c r="J17" s="24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f t="shared" si="0"/>
        <v>169000</v>
      </c>
    </row>
    <row r="18" spans="1:16" ht="25.5">
      <c r="A18" s="20" t="s">
        <v>318</v>
      </c>
      <c r="B18" s="20" t="s">
        <v>319</v>
      </c>
      <c r="C18" s="22"/>
      <c r="D18" s="23" t="s">
        <v>320</v>
      </c>
      <c r="E18" s="24">
        <v>191100</v>
      </c>
      <c r="F18" s="25">
        <v>191100</v>
      </c>
      <c r="G18" s="25">
        <v>0</v>
      </c>
      <c r="H18" s="25">
        <v>0</v>
      </c>
      <c r="I18" s="25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4">
        <f t="shared" si="0"/>
        <v>191100</v>
      </c>
    </row>
    <row r="19" spans="1:16" ht="51">
      <c r="A19" s="27" t="s">
        <v>321</v>
      </c>
      <c r="B19" s="27" t="s">
        <v>322</v>
      </c>
      <c r="C19" s="28" t="s">
        <v>113</v>
      </c>
      <c r="D19" s="29" t="s">
        <v>323</v>
      </c>
      <c r="E19" s="30">
        <v>191100</v>
      </c>
      <c r="F19" s="31">
        <v>191100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0">
        <f t="shared" si="0"/>
        <v>191100</v>
      </c>
    </row>
    <row r="20" spans="1:16" ht="12.75">
      <c r="A20" s="20" t="s">
        <v>324</v>
      </c>
      <c r="B20" s="20" t="s">
        <v>126</v>
      </c>
      <c r="C20" s="22"/>
      <c r="D20" s="23" t="s">
        <v>127</v>
      </c>
      <c r="E20" s="24">
        <v>100000</v>
      </c>
      <c r="F20" s="25">
        <v>100000</v>
      </c>
      <c r="G20" s="25">
        <v>0</v>
      </c>
      <c r="H20" s="25">
        <v>0</v>
      </c>
      <c r="I20" s="25">
        <v>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si="0"/>
        <v>100000</v>
      </c>
    </row>
    <row r="21" spans="1:16" ht="25.5">
      <c r="A21" s="27" t="s">
        <v>325</v>
      </c>
      <c r="B21" s="27" t="s">
        <v>129</v>
      </c>
      <c r="C21" s="28" t="s">
        <v>88</v>
      </c>
      <c r="D21" s="29" t="s">
        <v>130</v>
      </c>
      <c r="E21" s="30">
        <v>100000</v>
      </c>
      <c r="F21" s="31">
        <v>100000</v>
      </c>
      <c r="G21" s="31">
        <v>0</v>
      </c>
      <c r="H21" s="31">
        <v>0</v>
      </c>
      <c r="I21" s="31">
        <v>0</v>
      </c>
      <c r="J21" s="30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f t="shared" si="0"/>
        <v>100000</v>
      </c>
    </row>
    <row r="22" spans="1:16" ht="25.5">
      <c r="A22" s="20" t="s">
        <v>326</v>
      </c>
      <c r="B22" s="20" t="s">
        <v>327</v>
      </c>
      <c r="C22" s="26" t="s">
        <v>328</v>
      </c>
      <c r="D22" s="23" t="s">
        <v>329</v>
      </c>
      <c r="E22" s="24">
        <v>12000</v>
      </c>
      <c r="F22" s="25">
        <v>12000</v>
      </c>
      <c r="G22" s="25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0"/>
        <v>12000</v>
      </c>
    </row>
    <row r="23" spans="1:16" ht="38.25">
      <c r="A23" s="20" t="s">
        <v>330</v>
      </c>
      <c r="B23" s="20" t="s">
        <v>331</v>
      </c>
      <c r="C23" s="26" t="s">
        <v>332</v>
      </c>
      <c r="D23" s="23" t="s">
        <v>333</v>
      </c>
      <c r="E23" s="24">
        <v>135000</v>
      </c>
      <c r="F23" s="25">
        <v>135000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 t="shared" si="0"/>
        <v>135000</v>
      </c>
    </row>
    <row r="24" spans="1:16" ht="89.25">
      <c r="A24" s="20" t="s">
        <v>66</v>
      </c>
      <c r="B24" s="21"/>
      <c r="C24" s="22"/>
      <c r="D24" s="23" t="s">
        <v>67</v>
      </c>
      <c r="E24" s="24">
        <v>12735859.66</v>
      </c>
      <c r="F24" s="25">
        <v>12735859.66</v>
      </c>
      <c r="G24" s="25">
        <v>971100</v>
      </c>
      <c r="H24" s="25">
        <v>3700</v>
      </c>
      <c r="I24" s="25">
        <v>0</v>
      </c>
      <c r="J24" s="24">
        <v>1362000</v>
      </c>
      <c r="K24" s="25">
        <v>1362000</v>
      </c>
      <c r="L24" s="25">
        <v>0</v>
      </c>
      <c r="M24" s="25">
        <v>0</v>
      </c>
      <c r="N24" s="25">
        <v>0</v>
      </c>
      <c r="O24" s="25">
        <v>1362000</v>
      </c>
      <c r="P24" s="24">
        <f t="shared" si="0"/>
        <v>14097859.66</v>
      </c>
    </row>
    <row r="25" spans="1:16" ht="89.25">
      <c r="A25" s="20" t="s">
        <v>68</v>
      </c>
      <c r="B25" s="21"/>
      <c r="C25" s="22"/>
      <c r="D25" s="23" t="s">
        <v>67</v>
      </c>
      <c r="E25" s="24">
        <v>12735859.66</v>
      </c>
      <c r="F25" s="25">
        <v>12735859.66</v>
      </c>
      <c r="G25" s="25">
        <v>971100</v>
      </c>
      <c r="H25" s="25">
        <v>3700</v>
      </c>
      <c r="I25" s="25">
        <v>0</v>
      </c>
      <c r="J25" s="24">
        <v>1362000</v>
      </c>
      <c r="K25" s="25">
        <v>1362000</v>
      </c>
      <c r="L25" s="25">
        <v>0</v>
      </c>
      <c r="M25" s="25">
        <v>0</v>
      </c>
      <c r="N25" s="25">
        <v>0</v>
      </c>
      <c r="O25" s="25">
        <v>1362000</v>
      </c>
      <c r="P25" s="24">
        <f t="shared" si="0"/>
        <v>14097859.66</v>
      </c>
    </row>
    <row r="26" spans="1:16" ht="25.5">
      <c r="A26" s="20" t="s">
        <v>334</v>
      </c>
      <c r="B26" s="20" t="s">
        <v>176</v>
      </c>
      <c r="C26" s="26" t="s">
        <v>316</v>
      </c>
      <c r="D26" s="23" t="s">
        <v>317</v>
      </c>
      <c r="E26" s="24">
        <v>170000</v>
      </c>
      <c r="F26" s="25">
        <v>170000</v>
      </c>
      <c r="G26" s="25">
        <v>0</v>
      </c>
      <c r="H26" s="25">
        <v>0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0"/>
        <v>170000</v>
      </c>
    </row>
    <row r="27" spans="1:16" ht="51">
      <c r="A27" s="20" t="s">
        <v>335</v>
      </c>
      <c r="B27" s="20" t="s">
        <v>336</v>
      </c>
      <c r="C27" s="22"/>
      <c r="D27" s="23" t="s">
        <v>337</v>
      </c>
      <c r="E27" s="24">
        <v>2400</v>
      </c>
      <c r="F27" s="25">
        <v>2400</v>
      </c>
      <c r="G27" s="25">
        <v>0</v>
      </c>
      <c r="H27" s="25">
        <v>0</v>
      </c>
      <c r="I27" s="25">
        <v>0</v>
      </c>
      <c r="J27" s="24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f t="shared" si="0"/>
        <v>2400</v>
      </c>
    </row>
    <row r="28" spans="1:16" ht="12.75">
      <c r="A28" s="27" t="s">
        <v>338</v>
      </c>
      <c r="B28" s="27" t="s">
        <v>339</v>
      </c>
      <c r="C28" s="28" t="s">
        <v>340</v>
      </c>
      <c r="D28" s="29" t="s">
        <v>341</v>
      </c>
      <c r="E28" s="30">
        <v>2400</v>
      </c>
      <c r="F28" s="31">
        <v>2400</v>
      </c>
      <c r="G28" s="31">
        <v>0</v>
      </c>
      <c r="H28" s="31">
        <v>0</v>
      </c>
      <c r="I28" s="31">
        <v>0</v>
      </c>
      <c r="J28" s="30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0">
        <f t="shared" si="0"/>
        <v>2400</v>
      </c>
    </row>
    <row r="29" spans="1:16" ht="25.5">
      <c r="A29" s="20" t="s">
        <v>69</v>
      </c>
      <c r="B29" s="20" t="s">
        <v>70</v>
      </c>
      <c r="C29" s="26" t="s">
        <v>71</v>
      </c>
      <c r="D29" s="23" t="s">
        <v>72</v>
      </c>
      <c r="E29" s="24">
        <v>7911422</v>
      </c>
      <c r="F29" s="25">
        <v>7911422</v>
      </c>
      <c r="G29" s="25">
        <v>0</v>
      </c>
      <c r="H29" s="25">
        <v>0</v>
      </c>
      <c r="I29" s="25">
        <v>0</v>
      </c>
      <c r="J29" s="24">
        <v>1019000</v>
      </c>
      <c r="K29" s="25">
        <v>1019000</v>
      </c>
      <c r="L29" s="25">
        <v>0</v>
      </c>
      <c r="M29" s="25">
        <v>0</v>
      </c>
      <c r="N29" s="25">
        <v>0</v>
      </c>
      <c r="O29" s="25">
        <v>1019000</v>
      </c>
      <c r="P29" s="24">
        <f t="shared" si="0"/>
        <v>8930422</v>
      </c>
    </row>
    <row r="30" spans="1:16" ht="12.75">
      <c r="A30" s="20" t="s">
        <v>342</v>
      </c>
      <c r="B30" s="20" t="s">
        <v>343</v>
      </c>
      <c r="C30" s="22"/>
      <c r="D30" s="23" t="s">
        <v>344</v>
      </c>
      <c r="E30" s="24">
        <v>1551378.6</v>
      </c>
      <c r="F30" s="25">
        <v>1551378.6</v>
      </c>
      <c r="G30" s="25">
        <v>0</v>
      </c>
      <c r="H30" s="25">
        <v>0</v>
      </c>
      <c r="I30" s="25">
        <v>0</v>
      </c>
      <c r="J30" s="24">
        <v>343000</v>
      </c>
      <c r="K30" s="25">
        <v>343000</v>
      </c>
      <c r="L30" s="25">
        <v>0</v>
      </c>
      <c r="M30" s="25">
        <v>0</v>
      </c>
      <c r="N30" s="25">
        <v>0</v>
      </c>
      <c r="O30" s="25">
        <v>343000</v>
      </c>
      <c r="P30" s="24">
        <f t="shared" si="0"/>
        <v>1894378.6</v>
      </c>
    </row>
    <row r="31" spans="1:16" ht="38.25">
      <c r="A31" s="27" t="s">
        <v>345</v>
      </c>
      <c r="B31" s="27" t="s">
        <v>346</v>
      </c>
      <c r="C31" s="28" t="s">
        <v>347</v>
      </c>
      <c r="D31" s="29" t="s">
        <v>348</v>
      </c>
      <c r="E31" s="30">
        <v>1551378.6</v>
      </c>
      <c r="F31" s="31">
        <v>1551378.6</v>
      </c>
      <c r="G31" s="31">
        <v>0</v>
      </c>
      <c r="H31" s="31">
        <v>0</v>
      </c>
      <c r="I31" s="31">
        <v>0</v>
      </c>
      <c r="J31" s="30">
        <v>343000</v>
      </c>
      <c r="K31" s="31">
        <v>343000</v>
      </c>
      <c r="L31" s="31">
        <v>0</v>
      </c>
      <c r="M31" s="31">
        <v>0</v>
      </c>
      <c r="N31" s="31">
        <v>0</v>
      </c>
      <c r="O31" s="31">
        <v>343000</v>
      </c>
      <c r="P31" s="30">
        <f t="shared" si="0"/>
        <v>1894378.6</v>
      </c>
    </row>
    <row r="32" spans="1:16" ht="25.5">
      <c r="A32" s="20" t="s">
        <v>349</v>
      </c>
      <c r="B32" s="20" t="s">
        <v>350</v>
      </c>
      <c r="C32" s="22"/>
      <c r="D32" s="23" t="s">
        <v>351</v>
      </c>
      <c r="E32" s="24">
        <v>706200</v>
      </c>
      <c r="F32" s="25">
        <v>706200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0"/>
        <v>706200</v>
      </c>
    </row>
    <row r="33" spans="1:16" ht="25.5">
      <c r="A33" s="27" t="s">
        <v>352</v>
      </c>
      <c r="B33" s="27" t="s">
        <v>353</v>
      </c>
      <c r="C33" s="28" t="s">
        <v>354</v>
      </c>
      <c r="D33" s="29" t="s">
        <v>355</v>
      </c>
      <c r="E33" s="30">
        <v>706200</v>
      </c>
      <c r="F33" s="31">
        <v>706200</v>
      </c>
      <c r="G33" s="31">
        <v>0</v>
      </c>
      <c r="H33" s="31">
        <v>0</v>
      </c>
      <c r="I33" s="31">
        <v>0</v>
      </c>
      <c r="J33" s="30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0">
        <f t="shared" si="0"/>
        <v>706200</v>
      </c>
    </row>
    <row r="34" spans="1:16" ht="25.5">
      <c r="A34" s="20" t="s">
        <v>356</v>
      </c>
      <c r="B34" s="20" t="s">
        <v>357</v>
      </c>
      <c r="C34" s="22"/>
      <c r="D34" s="23" t="s">
        <v>358</v>
      </c>
      <c r="E34" s="24">
        <v>30000</v>
      </c>
      <c r="F34" s="25">
        <v>30000</v>
      </c>
      <c r="G34" s="25">
        <v>0</v>
      </c>
      <c r="H34" s="25">
        <v>0</v>
      </c>
      <c r="I34" s="25">
        <v>0</v>
      </c>
      <c r="J34" s="24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4">
        <f t="shared" si="0"/>
        <v>30000</v>
      </c>
    </row>
    <row r="35" spans="1:16" ht="25.5">
      <c r="A35" s="27" t="s">
        <v>359</v>
      </c>
      <c r="B35" s="27" t="s">
        <v>360</v>
      </c>
      <c r="C35" s="28" t="s">
        <v>78</v>
      </c>
      <c r="D35" s="29" t="s">
        <v>361</v>
      </c>
      <c r="E35" s="30">
        <v>30000</v>
      </c>
      <c r="F35" s="31">
        <v>30000</v>
      </c>
      <c r="G35" s="31">
        <v>0</v>
      </c>
      <c r="H35" s="31">
        <v>0</v>
      </c>
      <c r="I35" s="31">
        <v>0</v>
      </c>
      <c r="J35" s="30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0">
        <f t="shared" si="0"/>
        <v>30000</v>
      </c>
    </row>
    <row r="36" spans="1:16" ht="25.5">
      <c r="A36" s="20" t="s">
        <v>73</v>
      </c>
      <c r="B36" s="20" t="s">
        <v>74</v>
      </c>
      <c r="C36" s="22"/>
      <c r="D36" s="23" t="s">
        <v>75</v>
      </c>
      <c r="E36" s="24">
        <v>1257500</v>
      </c>
      <c r="F36" s="25">
        <v>1257500</v>
      </c>
      <c r="G36" s="25">
        <v>971100</v>
      </c>
      <c r="H36" s="25">
        <v>3700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0"/>
        <v>1257500</v>
      </c>
    </row>
    <row r="37" spans="1:16" ht="38.25">
      <c r="A37" s="27" t="s">
        <v>76</v>
      </c>
      <c r="B37" s="27" t="s">
        <v>77</v>
      </c>
      <c r="C37" s="28" t="s">
        <v>78</v>
      </c>
      <c r="D37" s="29" t="s">
        <v>79</v>
      </c>
      <c r="E37" s="30">
        <v>1257500</v>
      </c>
      <c r="F37" s="31">
        <v>1257500</v>
      </c>
      <c r="G37" s="31">
        <v>971100</v>
      </c>
      <c r="H37" s="31">
        <v>3700</v>
      </c>
      <c r="I37" s="31">
        <v>0</v>
      </c>
      <c r="J37" s="30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0">
        <f t="shared" si="0"/>
        <v>1257500</v>
      </c>
    </row>
    <row r="38" spans="1:16" ht="12.75">
      <c r="A38" s="20" t="s">
        <v>362</v>
      </c>
      <c r="B38" s="20" t="s">
        <v>126</v>
      </c>
      <c r="C38" s="22"/>
      <c r="D38" s="23" t="s">
        <v>127</v>
      </c>
      <c r="E38" s="24">
        <v>130000</v>
      </c>
      <c r="F38" s="25">
        <v>130000</v>
      </c>
      <c r="G38" s="25">
        <v>0</v>
      </c>
      <c r="H38" s="25">
        <v>0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 t="shared" si="0"/>
        <v>130000</v>
      </c>
    </row>
    <row r="39" spans="1:16" ht="25.5">
      <c r="A39" s="27" t="s">
        <v>363</v>
      </c>
      <c r="B39" s="27" t="s">
        <v>129</v>
      </c>
      <c r="C39" s="28" t="s">
        <v>88</v>
      </c>
      <c r="D39" s="29" t="s">
        <v>130</v>
      </c>
      <c r="E39" s="30">
        <v>130000</v>
      </c>
      <c r="F39" s="31">
        <v>130000</v>
      </c>
      <c r="G39" s="31">
        <v>0</v>
      </c>
      <c r="H39" s="31">
        <v>0</v>
      </c>
      <c r="I39" s="31">
        <v>0</v>
      </c>
      <c r="J39" s="30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0">
        <f t="shared" si="0"/>
        <v>130000</v>
      </c>
    </row>
    <row r="40" spans="1:16" ht="25.5">
      <c r="A40" s="20" t="s">
        <v>364</v>
      </c>
      <c r="B40" s="20" t="s">
        <v>365</v>
      </c>
      <c r="C40" s="22"/>
      <c r="D40" s="23" t="s">
        <v>366</v>
      </c>
      <c r="E40" s="24">
        <v>200000</v>
      </c>
      <c r="F40" s="25">
        <v>200000</v>
      </c>
      <c r="G40" s="25">
        <v>0</v>
      </c>
      <c r="H40" s="25">
        <v>0</v>
      </c>
      <c r="I40" s="25">
        <v>0</v>
      </c>
      <c r="J40" s="24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f t="shared" si="0"/>
        <v>200000</v>
      </c>
    </row>
    <row r="41" spans="1:16" ht="38.25">
      <c r="A41" s="27" t="s">
        <v>367</v>
      </c>
      <c r="B41" s="27" t="s">
        <v>368</v>
      </c>
      <c r="C41" s="28" t="s">
        <v>103</v>
      </c>
      <c r="D41" s="29" t="s">
        <v>369</v>
      </c>
      <c r="E41" s="30">
        <v>200000</v>
      </c>
      <c r="F41" s="31">
        <v>200000</v>
      </c>
      <c r="G41" s="31">
        <v>0</v>
      </c>
      <c r="H41" s="31">
        <v>0</v>
      </c>
      <c r="I41" s="31">
        <v>0</v>
      </c>
      <c r="J41" s="30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0">
        <f t="shared" si="0"/>
        <v>200000</v>
      </c>
    </row>
    <row r="42" spans="1:16" ht="38.25">
      <c r="A42" s="20" t="s">
        <v>370</v>
      </c>
      <c r="B42" s="20" t="s">
        <v>331</v>
      </c>
      <c r="C42" s="26" t="s">
        <v>332</v>
      </c>
      <c r="D42" s="23" t="s">
        <v>333</v>
      </c>
      <c r="E42" s="24">
        <v>776959.06</v>
      </c>
      <c r="F42" s="25">
        <v>776959.06</v>
      </c>
      <c r="G42" s="25">
        <v>0</v>
      </c>
      <c r="H42" s="25">
        <v>0</v>
      </c>
      <c r="I42" s="25">
        <v>0</v>
      </c>
      <c r="J42" s="24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f t="shared" si="0"/>
        <v>776959.06</v>
      </c>
    </row>
    <row r="43" spans="1:16" ht="12.75">
      <c r="A43" s="20" t="s">
        <v>80</v>
      </c>
      <c r="B43" s="21"/>
      <c r="C43" s="22"/>
      <c r="D43" s="23" t="s">
        <v>81</v>
      </c>
      <c r="E43" s="24">
        <v>71477157</v>
      </c>
      <c r="F43" s="25">
        <v>71477157</v>
      </c>
      <c r="G43" s="25">
        <v>53800685</v>
      </c>
      <c r="H43" s="25">
        <v>3018300</v>
      </c>
      <c r="I43" s="25">
        <v>0</v>
      </c>
      <c r="J43" s="24">
        <v>597310</v>
      </c>
      <c r="K43" s="25">
        <v>553310</v>
      </c>
      <c r="L43" s="25">
        <v>44000</v>
      </c>
      <c r="M43" s="25">
        <v>0</v>
      </c>
      <c r="N43" s="25">
        <v>0</v>
      </c>
      <c r="O43" s="25">
        <v>553310</v>
      </c>
      <c r="P43" s="24">
        <f t="shared" si="0"/>
        <v>72074467</v>
      </c>
    </row>
    <row r="44" spans="1:16" ht="12.75">
      <c r="A44" s="20" t="s">
        <v>82</v>
      </c>
      <c r="B44" s="21"/>
      <c r="C44" s="22"/>
      <c r="D44" s="23" t="s">
        <v>81</v>
      </c>
      <c r="E44" s="24">
        <v>71477157</v>
      </c>
      <c r="F44" s="25">
        <v>71477157</v>
      </c>
      <c r="G44" s="25">
        <v>53800685</v>
      </c>
      <c r="H44" s="25">
        <v>3018300</v>
      </c>
      <c r="I44" s="25">
        <v>0</v>
      </c>
      <c r="J44" s="24">
        <v>597310</v>
      </c>
      <c r="K44" s="25">
        <v>553310</v>
      </c>
      <c r="L44" s="25">
        <v>44000</v>
      </c>
      <c r="M44" s="25">
        <v>0</v>
      </c>
      <c r="N44" s="25">
        <v>0</v>
      </c>
      <c r="O44" s="25">
        <v>553310</v>
      </c>
      <c r="P44" s="24">
        <f t="shared" si="0"/>
        <v>72074467</v>
      </c>
    </row>
    <row r="45" spans="1:16" ht="51">
      <c r="A45" s="20" t="s">
        <v>83</v>
      </c>
      <c r="B45" s="20" t="s">
        <v>84</v>
      </c>
      <c r="C45" s="26" t="s">
        <v>85</v>
      </c>
      <c r="D45" s="23" t="s">
        <v>86</v>
      </c>
      <c r="E45" s="24">
        <v>65423127</v>
      </c>
      <c r="F45" s="25">
        <v>65423127</v>
      </c>
      <c r="G45" s="25">
        <v>49019285</v>
      </c>
      <c r="H45" s="25">
        <v>2888000</v>
      </c>
      <c r="I45" s="25">
        <v>0</v>
      </c>
      <c r="J45" s="24">
        <v>572893.52</v>
      </c>
      <c r="K45" s="25">
        <v>528893.52</v>
      </c>
      <c r="L45" s="25">
        <v>44000</v>
      </c>
      <c r="M45" s="25">
        <v>0</v>
      </c>
      <c r="N45" s="25">
        <v>0</v>
      </c>
      <c r="O45" s="25">
        <v>528893.52</v>
      </c>
      <c r="P45" s="24">
        <f t="shared" si="0"/>
        <v>65996020.52</v>
      </c>
    </row>
    <row r="46" spans="1:16" ht="38.25">
      <c r="A46" s="20" t="s">
        <v>87</v>
      </c>
      <c r="B46" s="20" t="s">
        <v>88</v>
      </c>
      <c r="C46" s="26" t="s">
        <v>89</v>
      </c>
      <c r="D46" s="23" t="s">
        <v>90</v>
      </c>
      <c r="E46" s="24">
        <v>1806850</v>
      </c>
      <c r="F46" s="25">
        <v>1806850</v>
      </c>
      <c r="G46" s="25">
        <v>1403000</v>
      </c>
      <c r="H46" s="25">
        <v>70800</v>
      </c>
      <c r="I46" s="25">
        <v>0</v>
      </c>
      <c r="J46" s="24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4">
        <f t="shared" si="0"/>
        <v>1806850</v>
      </c>
    </row>
    <row r="47" spans="1:16" ht="25.5">
      <c r="A47" s="20" t="s">
        <v>371</v>
      </c>
      <c r="B47" s="20" t="s">
        <v>372</v>
      </c>
      <c r="C47" s="26" t="s">
        <v>96</v>
      </c>
      <c r="D47" s="23" t="s">
        <v>373</v>
      </c>
      <c r="E47" s="24">
        <v>528750.87</v>
      </c>
      <c r="F47" s="25">
        <v>528750.87</v>
      </c>
      <c r="G47" s="25">
        <v>428293.01</v>
      </c>
      <c r="H47" s="25">
        <v>12317.27</v>
      </c>
      <c r="I47" s="25">
        <v>0</v>
      </c>
      <c r="J47" s="24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f t="shared" si="0"/>
        <v>528750.87</v>
      </c>
    </row>
    <row r="48" spans="1:16" ht="25.5">
      <c r="A48" s="20" t="s">
        <v>91</v>
      </c>
      <c r="B48" s="20" t="s">
        <v>92</v>
      </c>
      <c r="C48" s="22"/>
      <c r="D48" s="23" t="s">
        <v>93</v>
      </c>
      <c r="E48" s="24">
        <v>1805049.13</v>
      </c>
      <c r="F48" s="25">
        <v>1805049.13</v>
      </c>
      <c r="G48" s="25">
        <v>1397206.99</v>
      </c>
      <c r="H48" s="25">
        <v>34382.73</v>
      </c>
      <c r="I48" s="25">
        <v>0</v>
      </c>
      <c r="J48" s="24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4">
        <f t="shared" si="0"/>
        <v>1805049.13</v>
      </c>
    </row>
    <row r="49" spans="1:16" ht="25.5">
      <c r="A49" s="27" t="s">
        <v>94</v>
      </c>
      <c r="B49" s="27" t="s">
        <v>95</v>
      </c>
      <c r="C49" s="28" t="s">
        <v>96</v>
      </c>
      <c r="D49" s="29" t="s">
        <v>97</v>
      </c>
      <c r="E49" s="30">
        <v>1792349.13</v>
      </c>
      <c r="F49" s="31">
        <v>1792349.13</v>
      </c>
      <c r="G49" s="31">
        <v>1397206.99</v>
      </c>
      <c r="H49" s="31">
        <v>34382.73</v>
      </c>
      <c r="I49" s="31">
        <v>0</v>
      </c>
      <c r="J49" s="30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0">
        <f t="shared" si="0"/>
        <v>1792349.13</v>
      </c>
    </row>
    <row r="50" spans="1:16" ht="12.75">
      <c r="A50" s="27" t="s">
        <v>374</v>
      </c>
      <c r="B50" s="27" t="s">
        <v>375</v>
      </c>
      <c r="C50" s="28" t="s">
        <v>96</v>
      </c>
      <c r="D50" s="29" t="s">
        <v>376</v>
      </c>
      <c r="E50" s="30">
        <v>12700</v>
      </c>
      <c r="F50" s="31">
        <v>12700</v>
      </c>
      <c r="G50" s="31">
        <v>0</v>
      </c>
      <c r="H50" s="31">
        <v>0</v>
      </c>
      <c r="I50" s="31">
        <v>0</v>
      </c>
      <c r="J50" s="30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0">
        <f t="shared" si="0"/>
        <v>12700</v>
      </c>
    </row>
    <row r="51" spans="1:16" ht="25.5">
      <c r="A51" s="20" t="s">
        <v>377</v>
      </c>
      <c r="B51" s="20" t="s">
        <v>378</v>
      </c>
      <c r="C51" s="26" t="s">
        <v>96</v>
      </c>
      <c r="D51" s="23" t="s">
        <v>379</v>
      </c>
      <c r="E51" s="24">
        <v>1236300</v>
      </c>
      <c r="F51" s="25">
        <v>1236300</v>
      </c>
      <c r="G51" s="25">
        <v>1013400</v>
      </c>
      <c r="H51" s="25">
        <v>0</v>
      </c>
      <c r="I51" s="25">
        <v>0</v>
      </c>
      <c r="J51" s="24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f t="shared" si="0"/>
        <v>1236300</v>
      </c>
    </row>
    <row r="52" spans="1:16" ht="76.5">
      <c r="A52" s="20" t="s">
        <v>380</v>
      </c>
      <c r="B52" s="20" t="s">
        <v>381</v>
      </c>
      <c r="C52" s="26" t="s">
        <v>78</v>
      </c>
      <c r="D52" s="23" t="s">
        <v>382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4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f t="shared" si="0"/>
        <v>0</v>
      </c>
    </row>
    <row r="53" spans="1:16" ht="25.5">
      <c r="A53" s="20" t="s">
        <v>98</v>
      </c>
      <c r="B53" s="20" t="s">
        <v>99</v>
      </c>
      <c r="C53" s="22"/>
      <c r="D53" s="23" t="s">
        <v>100</v>
      </c>
      <c r="E53" s="24">
        <v>677080</v>
      </c>
      <c r="F53" s="25">
        <v>677080</v>
      </c>
      <c r="G53" s="25">
        <v>539500</v>
      </c>
      <c r="H53" s="25">
        <v>12800</v>
      </c>
      <c r="I53" s="25">
        <v>0</v>
      </c>
      <c r="J53" s="24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f t="shared" si="0"/>
        <v>677080</v>
      </c>
    </row>
    <row r="54" spans="1:16" ht="38.25">
      <c r="A54" s="27" t="s">
        <v>101</v>
      </c>
      <c r="B54" s="27" t="s">
        <v>102</v>
      </c>
      <c r="C54" s="28" t="s">
        <v>103</v>
      </c>
      <c r="D54" s="29" t="s">
        <v>104</v>
      </c>
      <c r="E54" s="30">
        <v>677080</v>
      </c>
      <c r="F54" s="31">
        <v>677080</v>
      </c>
      <c r="G54" s="31">
        <v>539500</v>
      </c>
      <c r="H54" s="31">
        <v>12800</v>
      </c>
      <c r="I54" s="31">
        <v>0</v>
      </c>
      <c r="J54" s="30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0">
        <f t="shared" si="0"/>
        <v>677080</v>
      </c>
    </row>
    <row r="55" spans="1:16" ht="12.75">
      <c r="A55" s="20" t="s">
        <v>383</v>
      </c>
      <c r="B55" s="20" t="s">
        <v>384</v>
      </c>
      <c r="C55" s="22"/>
      <c r="D55" s="23" t="s">
        <v>385</v>
      </c>
      <c r="E55" s="24">
        <v>0</v>
      </c>
      <c r="F55" s="25">
        <v>0</v>
      </c>
      <c r="G55" s="25">
        <v>0</v>
      </c>
      <c r="H55" s="25">
        <v>0</v>
      </c>
      <c r="I55" s="25">
        <v>0</v>
      </c>
      <c r="J55" s="24">
        <v>24416.48</v>
      </c>
      <c r="K55" s="25">
        <v>24416.48</v>
      </c>
      <c r="L55" s="25">
        <v>0</v>
      </c>
      <c r="M55" s="25">
        <v>0</v>
      </c>
      <c r="N55" s="25">
        <v>0</v>
      </c>
      <c r="O55" s="25">
        <v>24416.48</v>
      </c>
      <c r="P55" s="24">
        <f t="shared" si="0"/>
        <v>24416.48</v>
      </c>
    </row>
    <row r="56" spans="1:16" ht="38.25">
      <c r="A56" s="27" t="s">
        <v>386</v>
      </c>
      <c r="B56" s="27" t="s">
        <v>387</v>
      </c>
      <c r="C56" s="28" t="s">
        <v>328</v>
      </c>
      <c r="D56" s="29" t="s">
        <v>388</v>
      </c>
      <c r="E56" s="30">
        <v>0</v>
      </c>
      <c r="F56" s="31">
        <v>0</v>
      </c>
      <c r="G56" s="31">
        <v>0</v>
      </c>
      <c r="H56" s="31">
        <v>0</v>
      </c>
      <c r="I56" s="31">
        <v>0</v>
      </c>
      <c r="J56" s="30">
        <v>24416.48</v>
      </c>
      <c r="K56" s="31">
        <v>24416.48</v>
      </c>
      <c r="L56" s="31">
        <v>0</v>
      </c>
      <c r="M56" s="31">
        <v>0</v>
      </c>
      <c r="N56" s="31">
        <v>0</v>
      </c>
      <c r="O56" s="31">
        <v>24416.48</v>
      </c>
      <c r="P56" s="30">
        <f t="shared" si="0"/>
        <v>24416.48</v>
      </c>
    </row>
    <row r="57" spans="1:16" ht="25.5">
      <c r="A57" s="20" t="s">
        <v>105</v>
      </c>
      <c r="B57" s="21"/>
      <c r="C57" s="22"/>
      <c r="D57" s="23" t="s">
        <v>106</v>
      </c>
      <c r="E57" s="24">
        <v>6904859</v>
      </c>
      <c r="F57" s="25">
        <v>6904859</v>
      </c>
      <c r="G57" s="25">
        <v>4618300</v>
      </c>
      <c r="H57" s="25">
        <v>111976</v>
      </c>
      <c r="I57" s="25">
        <v>0</v>
      </c>
      <c r="J57" s="24">
        <v>688776</v>
      </c>
      <c r="K57" s="25">
        <v>405376</v>
      </c>
      <c r="L57" s="25">
        <v>283400</v>
      </c>
      <c r="M57" s="25">
        <v>0</v>
      </c>
      <c r="N57" s="25">
        <v>0</v>
      </c>
      <c r="O57" s="25">
        <v>405376</v>
      </c>
      <c r="P57" s="24">
        <f t="shared" si="0"/>
        <v>7593635</v>
      </c>
    </row>
    <row r="58" spans="1:16" ht="25.5">
      <c r="A58" s="20" t="s">
        <v>107</v>
      </c>
      <c r="B58" s="21"/>
      <c r="C58" s="22"/>
      <c r="D58" s="23" t="s">
        <v>106</v>
      </c>
      <c r="E58" s="24">
        <v>6904859</v>
      </c>
      <c r="F58" s="25">
        <v>6904859</v>
      </c>
      <c r="G58" s="25">
        <v>4618300</v>
      </c>
      <c r="H58" s="25">
        <v>111976</v>
      </c>
      <c r="I58" s="25">
        <v>0</v>
      </c>
      <c r="J58" s="24">
        <v>688776</v>
      </c>
      <c r="K58" s="25">
        <v>405376</v>
      </c>
      <c r="L58" s="25">
        <v>283400</v>
      </c>
      <c r="M58" s="25">
        <v>0</v>
      </c>
      <c r="N58" s="25">
        <v>0</v>
      </c>
      <c r="O58" s="25">
        <v>405376</v>
      </c>
      <c r="P58" s="24">
        <f t="shared" si="0"/>
        <v>7593635</v>
      </c>
    </row>
    <row r="59" spans="1:16" ht="63.75">
      <c r="A59" s="20" t="s">
        <v>108</v>
      </c>
      <c r="B59" s="20" t="s">
        <v>109</v>
      </c>
      <c r="C59" s="22"/>
      <c r="D59" s="23" t="s">
        <v>110</v>
      </c>
      <c r="E59" s="24">
        <v>152287</v>
      </c>
      <c r="F59" s="25">
        <v>152287</v>
      </c>
      <c r="G59" s="25">
        <v>0</v>
      </c>
      <c r="H59" s="25">
        <v>0</v>
      </c>
      <c r="I59" s="25">
        <v>0</v>
      </c>
      <c r="J59" s="24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4">
        <f t="shared" si="0"/>
        <v>152287</v>
      </c>
    </row>
    <row r="60" spans="1:16" ht="25.5">
      <c r="A60" s="27" t="s">
        <v>111</v>
      </c>
      <c r="B60" s="27" t="s">
        <v>112</v>
      </c>
      <c r="C60" s="28" t="s">
        <v>113</v>
      </c>
      <c r="D60" s="29" t="s">
        <v>114</v>
      </c>
      <c r="E60" s="30">
        <v>45000</v>
      </c>
      <c r="F60" s="31">
        <v>45000</v>
      </c>
      <c r="G60" s="31">
        <v>0</v>
      </c>
      <c r="H60" s="31">
        <v>0</v>
      </c>
      <c r="I60" s="31">
        <v>0</v>
      </c>
      <c r="J60" s="30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0">
        <f t="shared" si="0"/>
        <v>45000</v>
      </c>
    </row>
    <row r="61" spans="1:16" ht="25.5">
      <c r="A61" s="27" t="s">
        <v>389</v>
      </c>
      <c r="B61" s="27" t="s">
        <v>390</v>
      </c>
      <c r="C61" s="28" t="s">
        <v>391</v>
      </c>
      <c r="D61" s="29" t="s">
        <v>392</v>
      </c>
      <c r="E61" s="30">
        <v>37800</v>
      </c>
      <c r="F61" s="31">
        <v>37800</v>
      </c>
      <c r="G61" s="31">
        <v>0</v>
      </c>
      <c r="H61" s="31">
        <v>0</v>
      </c>
      <c r="I61" s="31">
        <v>0</v>
      </c>
      <c r="J61" s="30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0">
        <f t="shared" si="0"/>
        <v>37800</v>
      </c>
    </row>
    <row r="62" spans="1:16" ht="38.25">
      <c r="A62" s="27" t="s">
        <v>393</v>
      </c>
      <c r="B62" s="27" t="s">
        <v>394</v>
      </c>
      <c r="C62" s="28" t="s">
        <v>391</v>
      </c>
      <c r="D62" s="29" t="s">
        <v>395</v>
      </c>
      <c r="E62" s="30">
        <v>59487</v>
      </c>
      <c r="F62" s="31">
        <v>59487</v>
      </c>
      <c r="G62" s="31">
        <v>0</v>
      </c>
      <c r="H62" s="31">
        <v>0</v>
      </c>
      <c r="I62" s="31">
        <v>0</v>
      </c>
      <c r="J62" s="30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0">
        <f t="shared" si="0"/>
        <v>59487</v>
      </c>
    </row>
    <row r="63" spans="1:16" ht="38.25">
      <c r="A63" s="27" t="s">
        <v>396</v>
      </c>
      <c r="B63" s="27" t="s">
        <v>397</v>
      </c>
      <c r="C63" s="28" t="s">
        <v>391</v>
      </c>
      <c r="D63" s="29" t="s">
        <v>398</v>
      </c>
      <c r="E63" s="30">
        <v>10000</v>
      </c>
      <c r="F63" s="31">
        <v>10000</v>
      </c>
      <c r="G63" s="31">
        <v>0</v>
      </c>
      <c r="H63" s="31">
        <v>0</v>
      </c>
      <c r="I63" s="31">
        <v>0</v>
      </c>
      <c r="J63" s="30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0">
        <f t="shared" si="0"/>
        <v>10000</v>
      </c>
    </row>
    <row r="64" spans="1:16" ht="38.25">
      <c r="A64" s="20" t="s">
        <v>399</v>
      </c>
      <c r="B64" s="20" t="s">
        <v>400</v>
      </c>
      <c r="C64" s="26" t="s">
        <v>391</v>
      </c>
      <c r="D64" s="23" t="s">
        <v>401</v>
      </c>
      <c r="E64" s="24">
        <v>78300</v>
      </c>
      <c r="F64" s="25">
        <v>78300</v>
      </c>
      <c r="G64" s="25">
        <v>0</v>
      </c>
      <c r="H64" s="25">
        <v>0</v>
      </c>
      <c r="I64" s="25">
        <v>0</v>
      </c>
      <c r="J64" s="24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4">
        <f t="shared" si="0"/>
        <v>78300</v>
      </c>
    </row>
    <row r="65" spans="1:16" ht="38.25">
      <c r="A65" s="20" t="s">
        <v>402</v>
      </c>
      <c r="B65" s="20" t="s">
        <v>403</v>
      </c>
      <c r="C65" s="26" t="s">
        <v>113</v>
      </c>
      <c r="D65" s="23" t="s">
        <v>404</v>
      </c>
      <c r="E65" s="24">
        <v>4500</v>
      </c>
      <c r="F65" s="25">
        <v>4500</v>
      </c>
      <c r="G65" s="25">
        <v>0</v>
      </c>
      <c r="H65" s="25">
        <v>0</v>
      </c>
      <c r="I65" s="25">
        <v>0</v>
      </c>
      <c r="J65" s="24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4">
        <f t="shared" si="0"/>
        <v>4500</v>
      </c>
    </row>
    <row r="66" spans="1:16" ht="63.75">
      <c r="A66" s="20" t="s">
        <v>115</v>
      </c>
      <c r="B66" s="20" t="s">
        <v>116</v>
      </c>
      <c r="C66" s="22"/>
      <c r="D66" s="23" t="s">
        <v>117</v>
      </c>
      <c r="E66" s="24">
        <v>5833710</v>
      </c>
      <c r="F66" s="25">
        <v>5833710</v>
      </c>
      <c r="G66" s="25">
        <v>4618300</v>
      </c>
      <c r="H66" s="25">
        <v>111976</v>
      </c>
      <c r="I66" s="25">
        <v>0</v>
      </c>
      <c r="J66" s="24">
        <v>301400</v>
      </c>
      <c r="K66" s="25">
        <v>18000</v>
      </c>
      <c r="L66" s="25">
        <v>283400</v>
      </c>
      <c r="M66" s="25">
        <v>0</v>
      </c>
      <c r="N66" s="25">
        <v>0</v>
      </c>
      <c r="O66" s="25">
        <v>18000</v>
      </c>
      <c r="P66" s="24">
        <f t="shared" si="0"/>
        <v>6135110</v>
      </c>
    </row>
    <row r="67" spans="1:16" ht="51">
      <c r="A67" s="27" t="s">
        <v>118</v>
      </c>
      <c r="B67" s="27" t="s">
        <v>119</v>
      </c>
      <c r="C67" s="28" t="s">
        <v>84</v>
      </c>
      <c r="D67" s="29" t="s">
        <v>120</v>
      </c>
      <c r="E67" s="30">
        <v>5833710</v>
      </c>
      <c r="F67" s="31">
        <v>5833710</v>
      </c>
      <c r="G67" s="31">
        <v>4618300</v>
      </c>
      <c r="H67" s="31">
        <v>111976</v>
      </c>
      <c r="I67" s="31">
        <v>0</v>
      </c>
      <c r="J67" s="30">
        <v>301400</v>
      </c>
      <c r="K67" s="31">
        <v>18000</v>
      </c>
      <c r="L67" s="31">
        <v>283400</v>
      </c>
      <c r="M67" s="31">
        <v>0</v>
      </c>
      <c r="N67" s="31">
        <v>0</v>
      </c>
      <c r="O67" s="31">
        <v>18000</v>
      </c>
      <c r="P67" s="30">
        <f t="shared" si="0"/>
        <v>6135110</v>
      </c>
    </row>
    <row r="68" spans="1:16" ht="25.5">
      <c r="A68" s="20" t="s">
        <v>405</v>
      </c>
      <c r="B68" s="20" t="s">
        <v>139</v>
      </c>
      <c r="C68" s="22"/>
      <c r="D68" s="23" t="s">
        <v>140</v>
      </c>
      <c r="E68" s="24">
        <v>0</v>
      </c>
      <c r="F68" s="25">
        <v>0</v>
      </c>
      <c r="G68" s="25">
        <v>0</v>
      </c>
      <c r="H68" s="25">
        <v>0</v>
      </c>
      <c r="I68" s="25">
        <v>0</v>
      </c>
      <c r="J68" s="24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4">
        <f t="shared" si="0"/>
        <v>0</v>
      </c>
    </row>
    <row r="69" spans="1:16" ht="38.25">
      <c r="A69" s="27" t="s">
        <v>406</v>
      </c>
      <c r="B69" s="27" t="s">
        <v>142</v>
      </c>
      <c r="C69" s="28" t="s">
        <v>78</v>
      </c>
      <c r="D69" s="29" t="s">
        <v>143</v>
      </c>
      <c r="E69" s="30">
        <v>0</v>
      </c>
      <c r="F69" s="31">
        <v>0</v>
      </c>
      <c r="G69" s="31">
        <v>0</v>
      </c>
      <c r="H69" s="31">
        <v>0</v>
      </c>
      <c r="I69" s="31">
        <v>0</v>
      </c>
      <c r="J69" s="30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0">
        <f t="shared" si="0"/>
        <v>0</v>
      </c>
    </row>
    <row r="70" spans="1:16" ht="76.5">
      <c r="A70" s="20" t="s">
        <v>407</v>
      </c>
      <c r="B70" s="20" t="s">
        <v>381</v>
      </c>
      <c r="C70" s="26" t="s">
        <v>78</v>
      </c>
      <c r="D70" s="23" t="s">
        <v>382</v>
      </c>
      <c r="E70" s="24">
        <v>0</v>
      </c>
      <c r="F70" s="25">
        <v>0</v>
      </c>
      <c r="G70" s="25">
        <v>0</v>
      </c>
      <c r="H70" s="25">
        <v>0</v>
      </c>
      <c r="I70" s="25">
        <v>0</v>
      </c>
      <c r="J70" s="24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4">
        <f t="shared" si="0"/>
        <v>0</v>
      </c>
    </row>
    <row r="71" spans="1:16" ht="89.25">
      <c r="A71" s="20" t="s">
        <v>121</v>
      </c>
      <c r="B71" s="20" t="s">
        <v>122</v>
      </c>
      <c r="C71" s="26" t="s">
        <v>123</v>
      </c>
      <c r="D71" s="23" t="s">
        <v>124</v>
      </c>
      <c r="E71" s="24">
        <v>99000</v>
      </c>
      <c r="F71" s="25">
        <v>99000</v>
      </c>
      <c r="G71" s="25">
        <v>0</v>
      </c>
      <c r="H71" s="25">
        <v>0</v>
      </c>
      <c r="I71" s="25">
        <v>0</v>
      </c>
      <c r="J71" s="24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4">
        <f t="shared" si="0"/>
        <v>99000</v>
      </c>
    </row>
    <row r="72" spans="1:16" ht="25.5">
      <c r="A72" s="20" t="s">
        <v>408</v>
      </c>
      <c r="B72" s="20" t="s">
        <v>409</v>
      </c>
      <c r="C72" s="22"/>
      <c r="D72" s="23" t="s">
        <v>410</v>
      </c>
      <c r="E72" s="24">
        <v>17500</v>
      </c>
      <c r="F72" s="25">
        <v>17500</v>
      </c>
      <c r="G72" s="25">
        <v>0</v>
      </c>
      <c r="H72" s="25">
        <v>0</v>
      </c>
      <c r="I72" s="25">
        <v>0</v>
      </c>
      <c r="J72" s="24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4">
        <f t="shared" si="0"/>
        <v>17500</v>
      </c>
    </row>
    <row r="73" spans="1:16" ht="51">
      <c r="A73" s="27" t="s">
        <v>411</v>
      </c>
      <c r="B73" s="27" t="s">
        <v>412</v>
      </c>
      <c r="C73" s="28" t="s">
        <v>123</v>
      </c>
      <c r="D73" s="29" t="s">
        <v>413</v>
      </c>
      <c r="E73" s="30">
        <v>17500</v>
      </c>
      <c r="F73" s="31">
        <v>17500</v>
      </c>
      <c r="G73" s="31">
        <v>0</v>
      </c>
      <c r="H73" s="31">
        <v>0</v>
      </c>
      <c r="I73" s="31">
        <v>0</v>
      </c>
      <c r="J73" s="30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0">
        <f t="shared" si="0"/>
        <v>17500</v>
      </c>
    </row>
    <row r="74" spans="1:16" ht="12.75">
      <c r="A74" s="20" t="s">
        <v>125</v>
      </c>
      <c r="B74" s="20" t="s">
        <v>126</v>
      </c>
      <c r="C74" s="22"/>
      <c r="D74" s="23" t="s">
        <v>127</v>
      </c>
      <c r="E74" s="24">
        <v>719562</v>
      </c>
      <c r="F74" s="25">
        <v>719562</v>
      </c>
      <c r="G74" s="25">
        <v>0</v>
      </c>
      <c r="H74" s="25">
        <v>0</v>
      </c>
      <c r="I74" s="25">
        <v>0</v>
      </c>
      <c r="J74" s="24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4">
        <f t="shared" si="0"/>
        <v>719562</v>
      </c>
    </row>
    <row r="75" spans="1:16" ht="25.5">
      <c r="A75" s="27" t="s">
        <v>128</v>
      </c>
      <c r="B75" s="27" t="s">
        <v>129</v>
      </c>
      <c r="C75" s="28" t="s">
        <v>88</v>
      </c>
      <c r="D75" s="29" t="s">
        <v>130</v>
      </c>
      <c r="E75" s="30">
        <v>719562</v>
      </c>
      <c r="F75" s="31">
        <v>719562</v>
      </c>
      <c r="G75" s="31">
        <v>0</v>
      </c>
      <c r="H75" s="31">
        <v>0</v>
      </c>
      <c r="I75" s="31">
        <v>0</v>
      </c>
      <c r="J75" s="30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0">
        <f t="shared" si="0"/>
        <v>719562</v>
      </c>
    </row>
    <row r="76" spans="1:16" ht="25.5">
      <c r="A76" s="20" t="s">
        <v>414</v>
      </c>
      <c r="B76" s="20" t="s">
        <v>415</v>
      </c>
      <c r="C76" s="22"/>
      <c r="D76" s="23" t="s">
        <v>416</v>
      </c>
      <c r="E76" s="24">
        <v>0</v>
      </c>
      <c r="F76" s="25">
        <v>0</v>
      </c>
      <c r="G76" s="25">
        <v>0</v>
      </c>
      <c r="H76" s="25">
        <v>0</v>
      </c>
      <c r="I76" s="25">
        <v>0</v>
      </c>
      <c r="J76" s="24">
        <v>387376</v>
      </c>
      <c r="K76" s="25">
        <v>387376</v>
      </c>
      <c r="L76" s="25">
        <v>0</v>
      </c>
      <c r="M76" s="25">
        <v>0</v>
      </c>
      <c r="N76" s="25">
        <v>0</v>
      </c>
      <c r="O76" s="25">
        <v>387376</v>
      </c>
      <c r="P76" s="24">
        <f t="shared" si="0"/>
        <v>387376</v>
      </c>
    </row>
    <row r="77" spans="1:16" ht="76.5">
      <c r="A77" s="27" t="s">
        <v>417</v>
      </c>
      <c r="B77" s="27" t="s">
        <v>418</v>
      </c>
      <c r="C77" s="28" t="s">
        <v>419</v>
      </c>
      <c r="D77" s="29" t="s">
        <v>420</v>
      </c>
      <c r="E77" s="30">
        <v>0</v>
      </c>
      <c r="F77" s="31">
        <v>0</v>
      </c>
      <c r="G77" s="31">
        <v>0</v>
      </c>
      <c r="H77" s="31">
        <v>0</v>
      </c>
      <c r="I77" s="31">
        <v>0</v>
      </c>
      <c r="J77" s="30">
        <v>387376</v>
      </c>
      <c r="K77" s="31">
        <v>387376</v>
      </c>
      <c r="L77" s="31">
        <v>0</v>
      </c>
      <c r="M77" s="31">
        <v>0</v>
      </c>
      <c r="N77" s="31">
        <v>0</v>
      </c>
      <c r="O77" s="31">
        <v>387376</v>
      </c>
      <c r="P77" s="30">
        <f t="shared" si="0"/>
        <v>387376</v>
      </c>
    </row>
    <row r="78" spans="1:16" ht="25.5">
      <c r="A78" s="20" t="s">
        <v>131</v>
      </c>
      <c r="B78" s="21"/>
      <c r="C78" s="22"/>
      <c r="D78" s="23" t="s">
        <v>132</v>
      </c>
      <c r="E78" s="24">
        <v>4482700</v>
      </c>
      <c r="F78" s="25">
        <v>4482700</v>
      </c>
      <c r="G78" s="25">
        <v>3357100</v>
      </c>
      <c r="H78" s="25">
        <v>196900</v>
      </c>
      <c r="I78" s="25">
        <v>0</v>
      </c>
      <c r="J78" s="24">
        <v>177800</v>
      </c>
      <c r="K78" s="25">
        <v>24900</v>
      </c>
      <c r="L78" s="25">
        <v>152900</v>
      </c>
      <c r="M78" s="25">
        <v>120000</v>
      </c>
      <c r="N78" s="25">
        <v>0</v>
      </c>
      <c r="O78" s="25">
        <v>24900</v>
      </c>
      <c r="P78" s="24">
        <f aca="true" t="shared" si="1" ref="P78:P100">E78+J78</f>
        <v>4660500</v>
      </c>
    </row>
    <row r="79" spans="1:16" ht="12.75">
      <c r="A79" s="20" t="s">
        <v>133</v>
      </c>
      <c r="B79" s="21"/>
      <c r="C79" s="22"/>
      <c r="D79" s="23" t="s">
        <v>134</v>
      </c>
      <c r="E79" s="24">
        <v>4482700</v>
      </c>
      <c r="F79" s="25">
        <v>4482700</v>
      </c>
      <c r="G79" s="25">
        <v>3357100</v>
      </c>
      <c r="H79" s="25">
        <v>196900</v>
      </c>
      <c r="I79" s="25">
        <v>0</v>
      </c>
      <c r="J79" s="24">
        <v>177800</v>
      </c>
      <c r="K79" s="25">
        <v>24900</v>
      </c>
      <c r="L79" s="25">
        <v>152900</v>
      </c>
      <c r="M79" s="25">
        <v>120000</v>
      </c>
      <c r="N79" s="25">
        <v>0</v>
      </c>
      <c r="O79" s="25">
        <v>24900</v>
      </c>
      <c r="P79" s="24">
        <f t="shared" si="1"/>
        <v>4660500</v>
      </c>
    </row>
    <row r="80" spans="1:16" ht="25.5">
      <c r="A80" s="20" t="s">
        <v>135</v>
      </c>
      <c r="B80" s="20" t="s">
        <v>136</v>
      </c>
      <c r="C80" s="26" t="s">
        <v>89</v>
      </c>
      <c r="D80" s="23" t="s">
        <v>137</v>
      </c>
      <c r="E80" s="24">
        <v>1396000</v>
      </c>
      <c r="F80" s="25">
        <v>1396000</v>
      </c>
      <c r="G80" s="25">
        <v>1040000</v>
      </c>
      <c r="H80" s="25">
        <v>98900</v>
      </c>
      <c r="I80" s="25">
        <v>0</v>
      </c>
      <c r="J80" s="24">
        <v>149000</v>
      </c>
      <c r="K80" s="25">
        <v>0</v>
      </c>
      <c r="L80" s="25">
        <v>149000</v>
      </c>
      <c r="M80" s="25">
        <v>120000</v>
      </c>
      <c r="N80" s="25">
        <v>0</v>
      </c>
      <c r="O80" s="25">
        <v>0</v>
      </c>
      <c r="P80" s="24">
        <f t="shared" si="1"/>
        <v>1545000</v>
      </c>
    </row>
    <row r="81" spans="1:16" ht="25.5">
      <c r="A81" s="20" t="s">
        <v>138</v>
      </c>
      <c r="B81" s="20" t="s">
        <v>139</v>
      </c>
      <c r="C81" s="22"/>
      <c r="D81" s="23" t="s">
        <v>140</v>
      </c>
      <c r="E81" s="24">
        <v>2000</v>
      </c>
      <c r="F81" s="25">
        <v>2000</v>
      </c>
      <c r="G81" s="25">
        <v>0</v>
      </c>
      <c r="H81" s="25">
        <v>0</v>
      </c>
      <c r="I81" s="25">
        <v>0</v>
      </c>
      <c r="J81" s="24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4">
        <f t="shared" si="1"/>
        <v>2000</v>
      </c>
    </row>
    <row r="82" spans="1:16" ht="38.25">
      <c r="A82" s="27" t="s">
        <v>141</v>
      </c>
      <c r="B82" s="27" t="s">
        <v>142</v>
      </c>
      <c r="C82" s="28" t="s">
        <v>78</v>
      </c>
      <c r="D82" s="29" t="s">
        <v>143</v>
      </c>
      <c r="E82" s="30">
        <v>2000</v>
      </c>
      <c r="F82" s="31">
        <v>2000</v>
      </c>
      <c r="G82" s="31">
        <v>0</v>
      </c>
      <c r="H82" s="31">
        <v>0</v>
      </c>
      <c r="I82" s="31">
        <v>0</v>
      </c>
      <c r="J82" s="30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0">
        <f t="shared" si="1"/>
        <v>2000</v>
      </c>
    </row>
    <row r="83" spans="1:16" ht="12.75">
      <c r="A83" s="20" t="s">
        <v>144</v>
      </c>
      <c r="B83" s="20" t="s">
        <v>145</v>
      </c>
      <c r="C83" s="26" t="s">
        <v>146</v>
      </c>
      <c r="D83" s="23" t="s">
        <v>147</v>
      </c>
      <c r="E83" s="24">
        <v>1086600</v>
      </c>
      <c r="F83" s="25">
        <v>1086600</v>
      </c>
      <c r="G83" s="25">
        <v>841000</v>
      </c>
      <c r="H83" s="25">
        <v>31000</v>
      </c>
      <c r="I83" s="25">
        <v>0</v>
      </c>
      <c r="J83" s="24">
        <v>500</v>
      </c>
      <c r="K83" s="25">
        <v>0</v>
      </c>
      <c r="L83" s="25">
        <v>500</v>
      </c>
      <c r="M83" s="25">
        <v>0</v>
      </c>
      <c r="N83" s="25">
        <v>0</v>
      </c>
      <c r="O83" s="25">
        <v>0</v>
      </c>
      <c r="P83" s="24">
        <f t="shared" si="1"/>
        <v>1087100</v>
      </c>
    </row>
    <row r="84" spans="1:16" ht="25.5">
      <c r="A84" s="20" t="s">
        <v>148</v>
      </c>
      <c r="B84" s="20" t="s">
        <v>149</v>
      </c>
      <c r="C84" s="26" t="s">
        <v>146</v>
      </c>
      <c r="D84" s="23" t="s">
        <v>150</v>
      </c>
      <c r="E84" s="24">
        <v>214500</v>
      </c>
      <c r="F84" s="25">
        <v>214500</v>
      </c>
      <c r="G84" s="25">
        <v>164000</v>
      </c>
      <c r="H84" s="25">
        <v>8000</v>
      </c>
      <c r="I84" s="25">
        <v>0</v>
      </c>
      <c r="J84" s="24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4">
        <f t="shared" si="1"/>
        <v>214500</v>
      </c>
    </row>
    <row r="85" spans="1:16" ht="38.25">
      <c r="A85" s="20" t="s">
        <v>151</v>
      </c>
      <c r="B85" s="20" t="s">
        <v>152</v>
      </c>
      <c r="C85" s="26" t="s">
        <v>153</v>
      </c>
      <c r="D85" s="23" t="s">
        <v>154</v>
      </c>
      <c r="E85" s="24">
        <v>1198700</v>
      </c>
      <c r="F85" s="25">
        <v>1198700</v>
      </c>
      <c r="G85" s="25">
        <v>902100</v>
      </c>
      <c r="H85" s="25">
        <v>52500</v>
      </c>
      <c r="I85" s="25">
        <v>0</v>
      </c>
      <c r="J85" s="24">
        <v>3400</v>
      </c>
      <c r="K85" s="25">
        <v>0</v>
      </c>
      <c r="L85" s="25">
        <v>3400</v>
      </c>
      <c r="M85" s="25">
        <v>0</v>
      </c>
      <c r="N85" s="25">
        <v>0</v>
      </c>
      <c r="O85" s="25">
        <v>0</v>
      </c>
      <c r="P85" s="24">
        <f t="shared" si="1"/>
        <v>1202100</v>
      </c>
    </row>
    <row r="86" spans="1:16" ht="25.5">
      <c r="A86" s="20" t="s">
        <v>155</v>
      </c>
      <c r="B86" s="20" t="s">
        <v>156</v>
      </c>
      <c r="C86" s="22"/>
      <c r="D86" s="23" t="s">
        <v>157</v>
      </c>
      <c r="E86" s="24">
        <v>552500</v>
      </c>
      <c r="F86" s="25">
        <v>552500</v>
      </c>
      <c r="G86" s="25">
        <v>410000</v>
      </c>
      <c r="H86" s="25">
        <v>6500</v>
      </c>
      <c r="I86" s="25">
        <v>0</v>
      </c>
      <c r="J86" s="24">
        <v>24900</v>
      </c>
      <c r="K86" s="25">
        <v>24900</v>
      </c>
      <c r="L86" s="25">
        <v>0</v>
      </c>
      <c r="M86" s="25">
        <v>0</v>
      </c>
      <c r="N86" s="25">
        <v>0</v>
      </c>
      <c r="O86" s="25">
        <v>24900</v>
      </c>
      <c r="P86" s="24">
        <f t="shared" si="1"/>
        <v>577400</v>
      </c>
    </row>
    <row r="87" spans="1:16" ht="25.5">
      <c r="A87" s="27" t="s">
        <v>158</v>
      </c>
      <c r="B87" s="27" t="s">
        <v>159</v>
      </c>
      <c r="C87" s="28" t="s">
        <v>160</v>
      </c>
      <c r="D87" s="29" t="s">
        <v>161</v>
      </c>
      <c r="E87" s="30">
        <v>550000</v>
      </c>
      <c r="F87" s="31">
        <v>550000</v>
      </c>
      <c r="G87" s="31">
        <v>410000</v>
      </c>
      <c r="H87" s="31">
        <v>6500</v>
      </c>
      <c r="I87" s="31">
        <v>0</v>
      </c>
      <c r="J87" s="30">
        <v>24900</v>
      </c>
      <c r="K87" s="31">
        <v>24900</v>
      </c>
      <c r="L87" s="31">
        <v>0</v>
      </c>
      <c r="M87" s="31">
        <v>0</v>
      </c>
      <c r="N87" s="31">
        <v>0</v>
      </c>
      <c r="O87" s="31">
        <v>24900</v>
      </c>
      <c r="P87" s="30">
        <f t="shared" si="1"/>
        <v>574900</v>
      </c>
    </row>
    <row r="88" spans="1:16" ht="12.75">
      <c r="A88" s="27" t="s">
        <v>421</v>
      </c>
      <c r="B88" s="27" t="s">
        <v>422</v>
      </c>
      <c r="C88" s="28" t="s">
        <v>160</v>
      </c>
      <c r="D88" s="29" t="s">
        <v>423</v>
      </c>
      <c r="E88" s="30">
        <v>2500</v>
      </c>
      <c r="F88" s="31">
        <v>2500</v>
      </c>
      <c r="G88" s="31">
        <v>0</v>
      </c>
      <c r="H88" s="31">
        <v>0</v>
      </c>
      <c r="I88" s="31">
        <v>0</v>
      </c>
      <c r="J88" s="30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0">
        <f t="shared" si="1"/>
        <v>2500</v>
      </c>
    </row>
    <row r="89" spans="1:16" ht="12.75">
      <c r="A89" s="20" t="s">
        <v>162</v>
      </c>
      <c r="B89" s="20" t="s">
        <v>163</v>
      </c>
      <c r="C89" s="22"/>
      <c r="D89" s="23" t="s">
        <v>164</v>
      </c>
      <c r="E89" s="24">
        <v>32400</v>
      </c>
      <c r="F89" s="25">
        <v>32400</v>
      </c>
      <c r="G89" s="25">
        <v>0</v>
      </c>
      <c r="H89" s="25">
        <v>0</v>
      </c>
      <c r="I89" s="25">
        <v>0</v>
      </c>
      <c r="J89" s="24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4">
        <f t="shared" si="1"/>
        <v>32400</v>
      </c>
    </row>
    <row r="90" spans="1:16" ht="25.5">
      <c r="A90" s="27" t="s">
        <v>165</v>
      </c>
      <c r="B90" s="27" t="s">
        <v>166</v>
      </c>
      <c r="C90" s="28" t="s">
        <v>103</v>
      </c>
      <c r="D90" s="29" t="s">
        <v>167</v>
      </c>
      <c r="E90" s="30">
        <v>20000</v>
      </c>
      <c r="F90" s="31">
        <v>20000</v>
      </c>
      <c r="G90" s="31">
        <v>0</v>
      </c>
      <c r="H90" s="31">
        <v>0</v>
      </c>
      <c r="I90" s="31">
        <v>0</v>
      </c>
      <c r="J90" s="30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0">
        <f t="shared" si="1"/>
        <v>20000</v>
      </c>
    </row>
    <row r="91" spans="1:16" ht="25.5">
      <c r="A91" s="27" t="s">
        <v>168</v>
      </c>
      <c r="B91" s="27" t="s">
        <v>169</v>
      </c>
      <c r="C91" s="28" t="s">
        <v>103</v>
      </c>
      <c r="D91" s="29" t="s">
        <v>170</v>
      </c>
      <c r="E91" s="30">
        <v>12400</v>
      </c>
      <c r="F91" s="31">
        <v>12400</v>
      </c>
      <c r="G91" s="31">
        <v>0</v>
      </c>
      <c r="H91" s="31">
        <v>0</v>
      </c>
      <c r="I91" s="31">
        <v>0</v>
      </c>
      <c r="J91" s="30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0">
        <f t="shared" si="1"/>
        <v>12400</v>
      </c>
    </row>
    <row r="92" spans="1:16" ht="25.5">
      <c r="A92" s="20" t="s">
        <v>171</v>
      </c>
      <c r="B92" s="21"/>
      <c r="C92" s="22"/>
      <c r="D92" s="23" t="s">
        <v>172</v>
      </c>
      <c r="E92" s="24">
        <v>14851433.61</v>
      </c>
      <c r="F92" s="25">
        <v>14803392.67</v>
      </c>
      <c r="G92" s="25">
        <v>0</v>
      </c>
      <c r="H92" s="25">
        <v>0</v>
      </c>
      <c r="I92" s="25">
        <v>6200</v>
      </c>
      <c r="J92" s="24">
        <v>1556010</v>
      </c>
      <c r="K92" s="25">
        <v>2169001</v>
      </c>
      <c r="L92" s="25">
        <v>0</v>
      </c>
      <c r="M92" s="25">
        <v>0</v>
      </c>
      <c r="N92" s="25">
        <v>0</v>
      </c>
      <c r="O92" s="25">
        <v>1556010</v>
      </c>
      <c r="P92" s="24">
        <f t="shared" si="1"/>
        <v>16407443.61</v>
      </c>
    </row>
    <row r="93" spans="1:16" ht="25.5">
      <c r="A93" s="20" t="s">
        <v>173</v>
      </c>
      <c r="B93" s="21"/>
      <c r="C93" s="22"/>
      <c r="D93" s="23" t="s">
        <v>172</v>
      </c>
      <c r="E93" s="24">
        <v>14851433.61</v>
      </c>
      <c r="F93" s="25">
        <v>14803392.67</v>
      </c>
      <c r="G93" s="25">
        <v>0</v>
      </c>
      <c r="H93" s="25">
        <v>0</v>
      </c>
      <c r="I93" s="25">
        <v>6200</v>
      </c>
      <c r="J93" s="24">
        <v>1556010</v>
      </c>
      <c r="K93" s="25">
        <v>2169001</v>
      </c>
      <c r="L93" s="25">
        <v>0</v>
      </c>
      <c r="M93" s="25">
        <v>0</v>
      </c>
      <c r="N93" s="25">
        <v>0</v>
      </c>
      <c r="O93" s="25">
        <v>1556010</v>
      </c>
      <c r="P93" s="24">
        <f t="shared" si="1"/>
        <v>16407443.61</v>
      </c>
    </row>
    <row r="94" spans="1:16" ht="12.75">
      <c r="A94" s="20" t="s">
        <v>424</v>
      </c>
      <c r="B94" s="20" t="s">
        <v>425</v>
      </c>
      <c r="C94" s="26" t="s">
        <v>316</v>
      </c>
      <c r="D94" s="23" t="s">
        <v>426</v>
      </c>
      <c r="E94" s="24">
        <v>41840.939999999944</v>
      </c>
      <c r="F94" s="25">
        <v>0</v>
      </c>
      <c r="G94" s="25">
        <v>0</v>
      </c>
      <c r="H94" s="25">
        <v>0</v>
      </c>
      <c r="I94" s="25">
        <v>0</v>
      </c>
      <c r="J94" s="24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4">
        <f t="shared" si="1"/>
        <v>41840.939999999944</v>
      </c>
    </row>
    <row r="95" spans="1:16" ht="63.75">
      <c r="A95" s="20" t="s">
        <v>427</v>
      </c>
      <c r="B95" s="20" t="s">
        <v>428</v>
      </c>
      <c r="C95" s="26" t="s">
        <v>176</v>
      </c>
      <c r="D95" s="23" t="s">
        <v>292</v>
      </c>
      <c r="E95" s="24">
        <v>18708</v>
      </c>
      <c r="F95" s="25">
        <v>12508</v>
      </c>
      <c r="G95" s="25">
        <v>0</v>
      </c>
      <c r="H95" s="25">
        <v>0</v>
      </c>
      <c r="I95" s="25">
        <v>6200</v>
      </c>
      <c r="J95" s="24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4">
        <f t="shared" si="1"/>
        <v>18708</v>
      </c>
    </row>
    <row r="96" spans="1:16" ht="102">
      <c r="A96" s="20" t="s">
        <v>174</v>
      </c>
      <c r="B96" s="20" t="s">
        <v>175</v>
      </c>
      <c r="C96" s="26" t="s">
        <v>176</v>
      </c>
      <c r="D96" s="23" t="s">
        <v>177</v>
      </c>
      <c r="E96" s="24">
        <v>0</v>
      </c>
      <c r="F96" s="25">
        <v>0</v>
      </c>
      <c r="G96" s="25">
        <v>0</v>
      </c>
      <c r="H96" s="25">
        <v>0</v>
      </c>
      <c r="I96" s="25">
        <v>0</v>
      </c>
      <c r="J96" s="24">
        <v>558010</v>
      </c>
      <c r="K96" s="25">
        <v>1171001</v>
      </c>
      <c r="L96" s="25">
        <v>0</v>
      </c>
      <c r="M96" s="25">
        <v>0</v>
      </c>
      <c r="N96" s="25">
        <v>0</v>
      </c>
      <c r="O96" s="25">
        <v>558010</v>
      </c>
      <c r="P96" s="24">
        <f t="shared" si="1"/>
        <v>558010</v>
      </c>
    </row>
    <row r="97" spans="1:16" ht="63.75">
      <c r="A97" s="20" t="s">
        <v>429</v>
      </c>
      <c r="B97" s="20" t="s">
        <v>430</v>
      </c>
      <c r="C97" s="26" t="s">
        <v>176</v>
      </c>
      <c r="D97" s="23" t="s">
        <v>431</v>
      </c>
      <c r="E97" s="24">
        <v>1353182</v>
      </c>
      <c r="F97" s="25">
        <v>1353182</v>
      </c>
      <c r="G97" s="25">
        <v>0</v>
      </c>
      <c r="H97" s="25">
        <v>0</v>
      </c>
      <c r="I97" s="25">
        <v>0</v>
      </c>
      <c r="J97" s="24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4">
        <f t="shared" si="1"/>
        <v>1353182</v>
      </c>
    </row>
    <row r="98" spans="1:16" ht="12.75">
      <c r="A98" s="20" t="s">
        <v>178</v>
      </c>
      <c r="B98" s="20" t="s">
        <v>179</v>
      </c>
      <c r="C98" s="26" t="s">
        <v>176</v>
      </c>
      <c r="D98" s="23" t="s">
        <v>28</v>
      </c>
      <c r="E98" s="24">
        <v>12069202.67</v>
      </c>
      <c r="F98" s="25">
        <v>12069202.67</v>
      </c>
      <c r="G98" s="25">
        <v>0</v>
      </c>
      <c r="H98" s="25">
        <v>0</v>
      </c>
      <c r="I98" s="25">
        <v>0</v>
      </c>
      <c r="J98" s="24">
        <v>948000</v>
      </c>
      <c r="K98" s="25">
        <v>948000</v>
      </c>
      <c r="L98" s="25">
        <v>0</v>
      </c>
      <c r="M98" s="25">
        <v>0</v>
      </c>
      <c r="N98" s="25">
        <v>0</v>
      </c>
      <c r="O98" s="25">
        <v>948000</v>
      </c>
      <c r="P98" s="24">
        <f t="shared" si="1"/>
        <v>13017202.67</v>
      </c>
    </row>
    <row r="99" spans="1:16" ht="51">
      <c r="A99" s="20" t="s">
        <v>180</v>
      </c>
      <c r="B99" s="20" t="s">
        <v>181</v>
      </c>
      <c r="C99" s="26" t="s">
        <v>176</v>
      </c>
      <c r="D99" s="23" t="s">
        <v>182</v>
      </c>
      <c r="E99" s="24">
        <v>1368500</v>
      </c>
      <c r="F99" s="25">
        <v>1368500</v>
      </c>
      <c r="G99" s="25">
        <v>0</v>
      </c>
      <c r="H99" s="25">
        <v>0</v>
      </c>
      <c r="I99" s="25">
        <v>0</v>
      </c>
      <c r="J99" s="24">
        <v>50000</v>
      </c>
      <c r="K99" s="25">
        <v>50000</v>
      </c>
      <c r="L99" s="25">
        <v>0</v>
      </c>
      <c r="M99" s="25">
        <v>0</v>
      </c>
      <c r="N99" s="25">
        <v>0</v>
      </c>
      <c r="O99" s="25">
        <v>50000</v>
      </c>
      <c r="P99" s="24">
        <f t="shared" si="1"/>
        <v>1418500</v>
      </c>
    </row>
    <row r="100" spans="1:16" ht="12.75">
      <c r="A100" s="32" t="s">
        <v>30</v>
      </c>
      <c r="B100" s="32" t="s">
        <v>30</v>
      </c>
      <c r="C100" s="33" t="s">
        <v>30</v>
      </c>
      <c r="D100" s="24" t="s">
        <v>183</v>
      </c>
      <c r="E100" s="24">
        <v>113456109.27</v>
      </c>
      <c r="F100" s="24">
        <v>113408068.33</v>
      </c>
      <c r="G100" s="24">
        <v>64679285</v>
      </c>
      <c r="H100" s="24">
        <v>3403376</v>
      </c>
      <c r="I100" s="24">
        <v>6200</v>
      </c>
      <c r="J100" s="24">
        <v>4385496</v>
      </c>
      <c r="K100" s="24">
        <v>4514587</v>
      </c>
      <c r="L100" s="24">
        <v>483900</v>
      </c>
      <c r="M100" s="24">
        <v>120000</v>
      </c>
      <c r="N100" s="24">
        <v>0</v>
      </c>
      <c r="O100" s="24">
        <v>3901596</v>
      </c>
      <c r="P100" s="24">
        <f t="shared" si="1"/>
        <v>117841605.27</v>
      </c>
    </row>
    <row r="103" spans="2:9" ht="12.75">
      <c r="B103" s="3" t="s">
        <v>39</v>
      </c>
      <c r="I103" s="3" t="s">
        <v>35</v>
      </c>
    </row>
  </sheetData>
  <sheetProtection/>
  <mergeCells count="22">
    <mergeCell ref="M10:N10"/>
    <mergeCell ref="O10:O12"/>
    <mergeCell ref="G11:G12"/>
    <mergeCell ref="H11:H12"/>
    <mergeCell ref="M11:M12"/>
    <mergeCell ref="N11:N12"/>
    <mergeCell ref="F10:F12"/>
    <mergeCell ref="G10:H10"/>
    <mergeCell ref="I10:I12"/>
    <mergeCell ref="J10:J12"/>
    <mergeCell ref="K10:K12"/>
    <mergeCell ref="L10:L12"/>
    <mergeCell ref="A5:P5"/>
    <mergeCell ref="A6:P6"/>
    <mergeCell ref="A9:A12"/>
    <mergeCell ref="B9:B12"/>
    <mergeCell ref="C9:C12"/>
    <mergeCell ref="D9:D12"/>
    <mergeCell ref="E9:I9"/>
    <mergeCell ref="J9:O9"/>
    <mergeCell ref="P9:P12"/>
    <mergeCell ref="E10:E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zoomScale="87" zoomScaleNormal="87" zoomScalePageLayoutView="0" workbookViewId="0" topLeftCell="C1">
      <selection activeCell="AD93" sqref="AD93"/>
    </sheetView>
  </sheetViews>
  <sheetFormatPr defaultColWidth="9.00390625" defaultRowHeight="12.75"/>
  <cols>
    <col min="1" max="1" width="15.125" style="0" customWidth="1"/>
    <col min="2" max="2" width="17.625" style="0" customWidth="1"/>
    <col min="3" max="3" width="12.375" style="0" customWidth="1"/>
    <col min="4" max="6" width="10.25390625" style="0" bestFit="1" customWidth="1"/>
    <col min="7" max="7" width="10.875" style="0" bestFit="1" customWidth="1"/>
    <col min="8" max="8" width="12.00390625" style="0" customWidth="1"/>
    <col min="9" max="9" width="10.25390625" style="0" bestFit="1" customWidth="1"/>
    <col min="10" max="10" width="10.875" style="0" bestFit="1" customWidth="1"/>
    <col min="11" max="11" width="12.00390625" style="0" customWidth="1"/>
    <col min="12" max="13" width="11.75390625" style="0" customWidth="1"/>
    <col min="14" max="14" width="9.875" style="0" customWidth="1"/>
    <col min="15" max="16" width="13.25390625" style="0" customWidth="1"/>
    <col min="17" max="17" width="7.625" style="0" customWidth="1"/>
    <col min="18" max="19" width="9.125" style="0" bestFit="1" customWidth="1"/>
    <col min="20" max="20" width="13.875" style="0" customWidth="1"/>
    <col min="21" max="21" width="8.625" style="0" customWidth="1"/>
    <col min="22" max="22" width="9.625" style="0" customWidth="1"/>
    <col min="23" max="23" width="9.75390625" style="0" customWidth="1"/>
    <col min="24" max="24" width="10.25390625" style="0" customWidth="1"/>
    <col min="25" max="25" width="11.25390625" style="0" customWidth="1"/>
    <col min="26" max="26" width="11.75390625" style="0" customWidth="1"/>
    <col min="27" max="27" width="12.25390625" style="0" customWidth="1"/>
    <col min="28" max="28" width="11.00390625" style="0" customWidth="1"/>
    <col min="29" max="29" width="11.25390625" style="0" customWidth="1"/>
    <col min="30" max="30" width="13.25390625" style="0" customWidth="1"/>
    <col min="31" max="31" width="14.25390625" style="0" customWidth="1"/>
  </cols>
  <sheetData>
    <row r="1" spans="1:31" ht="18.75">
      <c r="A1" s="193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5"/>
      <c r="Q1" s="195"/>
      <c r="R1" s="195"/>
      <c r="S1" s="195"/>
      <c r="T1" s="196" t="s">
        <v>433</v>
      </c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7"/>
    </row>
    <row r="2" spans="1:31" ht="18.75">
      <c r="A2" s="193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  <c r="P2" s="195"/>
      <c r="Q2" s="195"/>
      <c r="R2" s="195"/>
      <c r="S2" s="195"/>
      <c r="T2" s="198" t="s">
        <v>304</v>
      </c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9"/>
    </row>
    <row r="3" spans="1:31" ht="18.75">
      <c r="A3" s="193"/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  <c r="P3" s="195"/>
      <c r="Q3" s="195"/>
      <c r="R3" s="195"/>
      <c r="S3" s="195"/>
      <c r="T3" s="200" t="s">
        <v>303</v>
      </c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197"/>
    </row>
    <row r="4" spans="1:31" ht="18.75">
      <c r="A4" s="193"/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5"/>
      <c r="P4" s="195"/>
      <c r="Q4" s="195"/>
      <c r="R4" s="195"/>
      <c r="S4" s="195"/>
      <c r="T4" s="200" t="s">
        <v>434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197"/>
    </row>
    <row r="5" spans="1:31" ht="18.75">
      <c r="A5" s="201" t="s">
        <v>185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</row>
    <row r="6" spans="1:31" ht="18">
      <c r="A6" s="201" t="s">
        <v>461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</row>
    <row r="7" spans="1:31" ht="38.25" thickBot="1">
      <c r="A7" s="204" t="s">
        <v>31</v>
      </c>
      <c r="B7" s="20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202"/>
      <c r="P7" s="202"/>
      <c r="Q7" s="195"/>
      <c r="R7" s="195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195"/>
      <c r="AD7" s="195"/>
      <c r="AE7" s="195"/>
    </row>
    <row r="8" spans="1:31" ht="18.75">
      <c r="A8" s="207" t="s">
        <v>187</v>
      </c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 t="s">
        <v>1</v>
      </c>
    </row>
    <row r="9" spans="1:31" ht="15">
      <c r="A9" s="209" t="s">
        <v>188</v>
      </c>
      <c r="B9" s="209" t="s">
        <v>189</v>
      </c>
      <c r="C9" s="210" t="s">
        <v>190</v>
      </c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 t="s">
        <v>191</v>
      </c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3"/>
    </row>
    <row r="10" spans="1:31" ht="12.75">
      <c r="A10" s="214"/>
      <c r="B10" s="214"/>
      <c r="C10" s="215" t="s">
        <v>192</v>
      </c>
      <c r="D10" s="216" t="s">
        <v>193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  <c r="P10" s="219" t="s">
        <v>435</v>
      </c>
      <c r="Q10" s="220" t="s">
        <v>194</v>
      </c>
      <c r="R10" s="221" t="s">
        <v>195</v>
      </c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3"/>
      <c r="AE10" s="224" t="s">
        <v>4</v>
      </c>
    </row>
    <row r="11" spans="1:31" ht="12.75">
      <c r="A11" s="214"/>
      <c r="B11" s="214"/>
      <c r="C11" s="215"/>
      <c r="D11" s="216" t="s">
        <v>196</v>
      </c>
      <c r="E11" s="217"/>
      <c r="F11" s="217"/>
      <c r="G11" s="217"/>
      <c r="H11" s="217"/>
      <c r="I11" s="217"/>
      <c r="J11" s="217"/>
      <c r="K11" s="217"/>
      <c r="L11" s="217"/>
      <c r="M11" s="218"/>
      <c r="N11" s="216" t="s">
        <v>197</v>
      </c>
      <c r="O11" s="218"/>
      <c r="P11" s="215"/>
      <c r="Q11" s="225"/>
      <c r="R11" s="226" t="s">
        <v>196</v>
      </c>
      <c r="S11" s="227"/>
      <c r="T11" s="227"/>
      <c r="U11" s="228"/>
      <c r="V11" s="228"/>
      <c r="W11" s="228"/>
      <c r="X11" s="228"/>
      <c r="Y11" s="228"/>
      <c r="Z11" s="228"/>
      <c r="AA11" s="228"/>
      <c r="AB11" s="228"/>
      <c r="AC11" s="216" t="s">
        <v>198</v>
      </c>
      <c r="AD11" s="167"/>
      <c r="AE11" s="229"/>
    </row>
    <row r="12" spans="1:31" ht="12.75">
      <c r="A12" s="214"/>
      <c r="B12" s="214"/>
      <c r="C12" s="215"/>
      <c r="D12" s="230" t="s">
        <v>436</v>
      </c>
      <c r="E12" s="220" t="s">
        <v>437</v>
      </c>
      <c r="F12" s="220" t="s">
        <v>438</v>
      </c>
      <c r="G12" s="220" t="s">
        <v>439</v>
      </c>
      <c r="H12" s="220" t="s">
        <v>440</v>
      </c>
      <c r="I12" s="220" t="s">
        <v>441</v>
      </c>
      <c r="J12" s="220" t="s">
        <v>442</v>
      </c>
      <c r="K12" s="231" t="s">
        <v>200</v>
      </c>
      <c r="L12" s="231" t="s">
        <v>443</v>
      </c>
      <c r="M12" s="231" t="s">
        <v>444</v>
      </c>
      <c r="N12" s="231" t="s">
        <v>200</v>
      </c>
      <c r="O12" s="232" t="s">
        <v>445</v>
      </c>
      <c r="P12" s="215"/>
      <c r="Q12" s="229"/>
      <c r="R12" s="220" t="s">
        <v>446</v>
      </c>
      <c r="S12" s="220" t="s">
        <v>447</v>
      </c>
      <c r="T12" s="231" t="s">
        <v>200</v>
      </c>
      <c r="U12" s="233" t="s">
        <v>448</v>
      </c>
      <c r="V12" s="234"/>
      <c r="W12" s="234"/>
      <c r="X12" s="234"/>
      <c r="Y12" s="234"/>
      <c r="Z12" s="234"/>
      <c r="AA12" s="234"/>
      <c r="AB12" s="235"/>
      <c r="AC12" s="231" t="s">
        <v>200</v>
      </c>
      <c r="AD12" s="231" t="s">
        <v>449</v>
      </c>
      <c r="AE12" s="229"/>
    </row>
    <row r="13" spans="1:31" ht="12.75">
      <c r="A13" s="214"/>
      <c r="B13" s="214"/>
      <c r="C13" s="236" t="s">
        <v>450</v>
      </c>
      <c r="D13" s="225"/>
      <c r="E13" s="237"/>
      <c r="F13" s="238"/>
      <c r="G13" s="237"/>
      <c r="H13" s="237"/>
      <c r="I13" s="237"/>
      <c r="J13" s="237"/>
      <c r="K13" s="231"/>
      <c r="L13" s="231"/>
      <c r="M13" s="231"/>
      <c r="N13" s="231"/>
      <c r="O13" s="239"/>
      <c r="P13" s="215"/>
      <c r="Q13" s="229"/>
      <c r="R13" s="240"/>
      <c r="S13" s="240"/>
      <c r="T13" s="231"/>
      <c r="U13" s="241"/>
      <c r="V13" s="242"/>
      <c r="W13" s="242"/>
      <c r="X13" s="242"/>
      <c r="Y13" s="242"/>
      <c r="Z13" s="242"/>
      <c r="AA13" s="242"/>
      <c r="AB13" s="243"/>
      <c r="AC13" s="231"/>
      <c r="AD13" s="231"/>
      <c r="AE13" s="229"/>
    </row>
    <row r="14" spans="1:31" ht="140.25">
      <c r="A14" s="244"/>
      <c r="B14" s="244"/>
      <c r="C14" s="231"/>
      <c r="D14" s="245"/>
      <c r="E14" s="246"/>
      <c r="F14" s="247"/>
      <c r="G14" s="246"/>
      <c r="H14" s="246"/>
      <c r="I14" s="246"/>
      <c r="J14" s="246"/>
      <c r="K14" s="231"/>
      <c r="L14" s="231"/>
      <c r="M14" s="231"/>
      <c r="N14" s="231"/>
      <c r="O14" s="248"/>
      <c r="P14" s="215"/>
      <c r="Q14" s="249"/>
      <c r="R14" s="250"/>
      <c r="S14" s="250"/>
      <c r="T14" s="231"/>
      <c r="U14" s="251" t="s">
        <v>451</v>
      </c>
      <c r="V14" s="251" t="s">
        <v>452</v>
      </c>
      <c r="W14" s="251" t="s">
        <v>453</v>
      </c>
      <c r="X14" s="251" t="s">
        <v>454</v>
      </c>
      <c r="Y14" s="251" t="s">
        <v>455</v>
      </c>
      <c r="Z14" s="252" t="s">
        <v>456</v>
      </c>
      <c r="AA14" s="252" t="s">
        <v>457</v>
      </c>
      <c r="AB14" s="252" t="s">
        <v>458</v>
      </c>
      <c r="AC14" s="231"/>
      <c r="AD14" s="231"/>
      <c r="AE14" s="249"/>
    </row>
    <row r="15" spans="1:31" ht="15.75">
      <c r="A15" s="253"/>
      <c r="B15" s="253"/>
      <c r="C15" s="254">
        <v>41040200</v>
      </c>
      <c r="D15" s="254">
        <v>41050900</v>
      </c>
      <c r="E15" s="254">
        <v>41051000</v>
      </c>
      <c r="F15" s="254">
        <v>41051200</v>
      </c>
      <c r="G15" s="254">
        <v>41051400</v>
      </c>
      <c r="H15" s="254">
        <v>41051500</v>
      </c>
      <c r="I15" s="254">
        <v>41051700</v>
      </c>
      <c r="J15" s="254">
        <v>41053000</v>
      </c>
      <c r="K15" s="254">
        <v>41053900</v>
      </c>
      <c r="L15" s="254">
        <v>41054000</v>
      </c>
      <c r="M15" s="254">
        <v>41055000</v>
      </c>
      <c r="N15" s="254">
        <v>41053900</v>
      </c>
      <c r="O15" s="254">
        <v>41052600</v>
      </c>
      <c r="P15" s="255"/>
      <c r="Q15" s="256"/>
      <c r="R15" s="256">
        <v>9330</v>
      </c>
      <c r="S15" s="256">
        <v>9620</v>
      </c>
      <c r="T15" s="257">
        <v>9770</v>
      </c>
      <c r="U15" s="257"/>
      <c r="V15" s="257"/>
      <c r="W15" s="257"/>
      <c r="X15" s="257"/>
      <c r="Y15" s="257"/>
      <c r="Z15" s="258"/>
      <c r="AA15" s="258"/>
      <c r="AB15" s="258"/>
      <c r="AC15" s="259">
        <v>9770</v>
      </c>
      <c r="AD15" s="259">
        <v>9540</v>
      </c>
      <c r="AE15" s="260"/>
    </row>
    <row r="16" spans="1:31" ht="14.25">
      <c r="A16" s="261">
        <v>1</v>
      </c>
      <c r="B16" s="261">
        <v>2</v>
      </c>
      <c r="C16" s="262">
        <v>3</v>
      </c>
      <c r="D16" s="261">
        <v>4</v>
      </c>
      <c r="E16" s="261">
        <v>5</v>
      </c>
      <c r="F16" s="261">
        <v>6</v>
      </c>
      <c r="G16" s="261">
        <v>7</v>
      </c>
      <c r="H16" s="261">
        <v>8</v>
      </c>
      <c r="I16" s="261">
        <v>9</v>
      </c>
      <c r="J16" s="261">
        <v>10</v>
      </c>
      <c r="K16" s="261">
        <v>11</v>
      </c>
      <c r="L16" s="261">
        <v>12</v>
      </c>
      <c r="M16" s="261">
        <v>13</v>
      </c>
      <c r="N16" s="261">
        <v>14</v>
      </c>
      <c r="O16" s="261">
        <v>15</v>
      </c>
      <c r="P16" s="263">
        <v>16</v>
      </c>
      <c r="Q16" s="263">
        <v>17</v>
      </c>
      <c r="R16" s="263">
        <v>18</v>
      </c>
      <c r="S16" s="263">
        <v>19</v>
      </c>
      <c r="T16" s="262">
        <v>20</v>
      </c>
      <c r="U16" s="262"/>
      <c r="V16" s="262"/>
      <c r="W16" s="262"/>
      <c r="X16" s="262"/>
      <c r="Y16" s="262"/>
      <c r="Z16" s="262">
        <v>21</v>
      </c>
      <c r="AA16" s="262">
        <v>22</v>
      </c>
      <c r="AB16" s="262">
        <v>23</v>
      </c>
      <c r="AC16" s="262">
        <v>24</v>
      </c>
      <c r="AD16" s="262">
        <v>25</v>
      </c>
      <c r="AE16" s="264">
        <v>26</v>
      </c>
    </row>
    <row r="17" spans="1:31" ht="15">
      <c r="A17" s="265" t="s">
        <v>202</v>
      </c>
      <c r="B17" s="266" t="s">
        <v>203</v>
      </c>
      <c r="C17" s="262"/>
      <c r="D17" s="261"/>
      <c r="E17" s="261"/>
      <c r="F17" s="261"/>
      <c r="G17" s="261"/>
      <c r="H17" s="261"/>
      <c r="I17" s="261"/>
      <c r="J17" s="261"/>
      <c r="K17" s="267">
        <v>14680</v>
      </c>
      <c r="L17" s="261"/>
      <c r="M17" s="267"/>
      <c r="N17" s="267"/>
      <c r="O17" s="267"/>
      <c r="P17" s="268">
        <f>K17+N17</f>
        <v>14680</v>
      </c>
      <c r="Q17" s="268"/>
      <c r="R17" s="268"/>
      <c r="S17" s="268"/>
      <c r="T17" s="269">
        <f>X17+Y17+Z17+AA17+AB17</f>
        <v>715490</v>
      </c>
      <c r="U17" s="269"/>
      <c r="V17" s="269"/>
      <c r="W17" s="269"/>
      <c r="X17" s="269"/>
      <c r="Y17" s="269">
        <v>200000</v>
      </c>
      <c r="Z17" s="269">
        <v>410280</v>
      </c>
      <c r="AA17" s="269">
        <v>82352</v>
      </c>
      <c r="AB17" s="269">
        <v>22858</v>
      </c>
      <c r="AC17" s="269"/>
      <c r="AD17" s="262"/>
      <c r="AE17" s="269">
        <f>R17+S17+T17+AC17+AD17</f>
        <v>715490</v>
      </c>
    </row>
    <row r="18" spans="1:31" ht="15">
      <c r="A18" s="270" t="s">
        <v>204</v>
      </c>
      <c r="B18" s="266" t="s">
        <v>205</v>
      </c>
      <c r="C18" s="262"/>
      <c r="D18" s="261"/>
      <c r="E18" s="261"/>
      <c r="F18" s="261"/>
      <c r="G18" s="261"/>
      <c r="H18" s="261"/>
      <c r="I18" s="261"/>
      <c r="J18" s="261"/>
      <c r="K18" s="267">
        <v>7280</v>
      </c>
      <c r="L18" s="261"/>
      <c r="M18" s="267"/>
      <c r="N18" s="267"/>
      <c r="O18" s="267"/>
      <c r="P18" s="268">
        <f aca="true" t="shared" si="0" ref="P18:P32">K18+N18</f>
        <v>7280</v>
      </c>
      <c r="Q18" s="268"/>
      <c r="R18" s="268"/>
      <c r="S18" s="268"/>
      <c r="T18" s="269">
        <f>X18+Y18+Z18+AA18+AB18</f>
        <v>313740</v>
      </c>
      <c r="U18" s="269"/>
      <c r="V18" s="269"/>
      <c r="W18" s="269"/>
      <c r="X18" s="269"/>
      <c r="Y18" s="269"/>
      <c r="Z18" s="269">
        <v>208640</v>
      </c>
      <c r="AA18" s="269">
        <v>70765</v>
      </c>
      <c r="AB18" s="269">
        <v>34335</v>
      </c>
      <c r="AC18" s="269"/>
      <c r="AD18" s="262"/>
      <c r="AE18" s="269">
        <f aca="true" t="shared" si="1" ref="AE18:AE33">R18+S18+T18+AC18+AD18</f>
        <v>313740</v>
      </c>
    </row>
    <row r="19" spans="1:31" ht="15">
      <c r="A19" s="270" t="s">
        <v>206</v>
      </c>
      <c r="B19" s="266" t="s">
        <v>207</v>
      </c>
      <c r="C19" s="262"/>
      <c r="D19" s="261"/>
      <c r="E19" s="261"/>
      <c r="F19" s="261"/>
      <c r="G19" s="261"/>
      <c r="H19" s="261"/>
      <c r="I19" s="261"/>
      <c r="J19" s="261"/>
      <c r="K19" s="267">
        <v>54100</v>
      </c>
      <c r="L19" s="261"/>
      <c r="M19" s="267"/>
      <c r="N19" s="267"/>
      <c r="O19" s="267"/>
      <c r="P19" s="268">
        <f t="shared" si="0"/>
        <v>54100</v>
      </c>
      <c r="Q19" s="268"/>
      <c r="R19" s="268"/>
      <c r="S19" s="268"/>
      <c r="T19" s="269">
        <f>X19+Y19+Z19+AA19+AB19</f>
        <v>380190</v>
      </c>
      <c r="U19" s="269"/>
      <c r="V19" s="269"/>
      <c r="W19" s="269"/>
      <c r="X19" s="269"/>
      <c r="Y19" s="269"/>
      <c r="Z19" s="269">
        <v>244360</v>
      </c>
      <c r="AA19" s="269">
        <v>92285</v>
      </c>
      <c r="AB19" s="269">
        <v>43545</v>
      </c>
      <c r="AC19" s="269"/>
      <c r="AD19" s="262"/>
      <c r="AE19" s="269">
        <f t="shared" si="1"/>
        <v>380190</v>
      </c>
    </row>
    <row r="20" spans="1:31" ht="15">
      <c r="A20" s="270" t="s">
        <v>208</v>
      </c>
      <c r="B20" s="266" t="s">
        <v>209</v>
      </c>
      <c r="C20" s="262"/>
      <c r="D20" s="261"/>
      <c r="E20" s="261"/>
      <c r="F20" s="261"/>
      <c r="G20" s="261"/>
      <c r="H20" s="261"/>
      <c r="I20" s="261"/>
      <c r="J20" s="261"/>
      <c r="K20" s="267">
        <v>120480</v>
      </c>
      <c r="L20" s="261"/>
      <c r="M20" s="267"/>
      <c r="N20" s="267"/>
      <c r="O20" s="267"/>
      <c r="P20" s="268">
        <f t="shared" si="0"/>
        <v>120480</v>
      </c>
      <c r="Q20" s="268"/>
      <c r="R20" s="268"/>
      <c r="S20" s="268"/>
      <c r="T20" s="269">
        <f>X20+Y20+Z20+AA20+AB20</f>
        <v>246390</v>
      </c>
      <c r="U20" s="269"/>
      <c r="V20" s="269"/>
      <c r="W20" s="269"/>
      <c r="X20" s="269"/>
      <c r="Y20" s="269"/>
      <c r="Z20" s="269">
        <v>160880</v>
      </c>
      <c r="AA20" s="269">
        <v>58096</v>
      </c>
      <c r="AB20" s="269">
        <v>27414</v>
      </c>
      <c r="AC20" s="269"/>
      <c r="AD20" s="262"/>
      <c r="AE20" s="269">
        <f t="shared" si="1"/>
        <v>246390</v>
      </c>
    </row>
    <row r="21" spans="1:31" ht="15">
      <c r="A21" s="270" t="s">
        <v>210</v>
      </c>
      <c r="B21" s="266" t="s">
        <v>211</v>
      </c>
      <c r="C21" s="262"/>
      <c r="D21" s="261"/>
      <c r="E21" s="261"/>
      <c r="F21" s="261"/>
      <c r="G21" s="261"/>
      <c r="H21" s="261"/>
      <c r="I21" s="261"/>
      <c r="J21" s="261"/>
      <c r="K21" s="267">
        <v>110520</v>
      </c>
      <c r="L21" s="261"/>
      <c r="M21" s="267"/>
      <c r="N21" s="267">
        <v>17000</v>
      </c>
      <c r="O21" s="267"/>
      <c r="P21" s="268">
        <f t="shared" si="0"/>
        <v>127520</v>
      </c>
      <c r="Q21" s="268"/>
      <c r="R21" s="268"/>
      <c r="S21" s="268"/>
      <c r="T21" s="269">
        <f>X21+Y21+Z21+AA21+AB21+W21</f>
        <v>949768.4</v>
      </c>
      <c r="U21" s="269"/>
      <c r="V21" s="269"/>
      <c r="W21" s="269">
        <v>36518.4</v>
      </c>
      <c r="X21" s="269"/>
      <c r="Y21" s="269"/>
      <c r="Z21" s="269">
        <v>660400</v>
      </c>
      <c r="AA21" s="269">
        <v>159927</v>
      </c>
      <c r="AB21" s="269">
        <v>92923</v>
      </c>
      <c r="AC21" s="269"/>
      <c r="AD21" s="262"/>
      <c r="AE21" s="269">
        <f t="shared" si="1"/>
        <v>949768.4</v>
      </c>
    </row>
    <row r="22" spans="1:31" ht="15">
      <c r="A22" s="270" t="s">
        <v>212</v>
      </c>
      <c r="B22" s="266" t="s">
        <v>213</v>
      </c>
      <c r="C22" s="262"/>
      <c r="D22" s="261"/>
      <c r="E22" s="261"/>
      <c r="F22" s="261"/>
      <c r="G22" s="261"/>
      <c r="H22" s="261"/>
      <c r="I22" s="261"/>
      <c r="J22" s="261"/>
      <c r="K22" s="267">
        <v>172120</v>
      </c>
      <c r="L22" s="261"/>
      <c r="M22" s="267"/>
      <c r="N22" s="267"/>
      <c r="O22" s="267"/>
      <c r="P22" s="268">
        <f t="shared" si="0"/>
        <v>172120</v>
      </c>
      <c r="Q22" s="268"/>
      <c r="R22" s="268"/>
      <c r="S22" s="268"/>
      <c r="T22" s="269">
        <f>X22+Y22+Z22+AA22+AB22</f>
        <v>794640</v>
      </c>
      <c r="U22" s="269"/>
      <c r="V22" s="269"/>
      <c r="W22" s="269"/>
      <c r="X22" s="269"/>
      <c r="Y22" s="269"/>
      <c r="Z22" s="269">
        <v>593680</v>
      </c>
      <c r="AA22" s="269">
        <v>135764</v>
      </c>
      <c r="AB22" s="269">
        <v>65196</v>
      </c>
      <c r="AC22" s="269"/>
      <c r="AD22" s="262"/>
      <c r="AE22" s="269">
        <f t="shared" si="1"/>
        <v>794640</v>
      </c>
    </row>
    <row r="23" spans="1:31" ht="15">
      <c r="A23" s="270" t="s">
        <v>214</v>
      </c>
      <c r="B23" s="266" t="s">
        <v>215</v>
      </c>
      <c r="C23" s="262"/>
      <c r="D23" s="261"/>
      <c r="E23" s="261"/>
      <c r="F23" s="261"/>
      <c r="G23" s="261"/>
      <c r="H23" s="261"/>
      <c r="I23" s="261"/>
      <c r="J23" s="261"/>
      <c r="K23" s="267">
        <v>279209</v>
      </c>
      <c r="L23" s="261"/>
      <c r="M23" s="271"/>
      <c r="N23" s="272">
        <v>41400</v>
      </c>
      <c r="O23" s="267"/>
      <c r="P23" s="268">
        <f t="shared" si="0"/>
        <v>320609</v>
      </c>
      <c r="Q23" s="268"/>
      <c r="R23" s="268"/>
      <c r="S23" s="268"/>
      <c r="T23" s="269">
        <f>X23+Y23+Z23+AA23+AB23</f>
        <v>198154.27</v>
      </c>
      <c r="U23" s="269"/>
      <c r="V23" s="269"/>
      <c r="W23" s="269"/>
      <c r="X23" s="269"/>
      <c r="Y23" s="269">
        <v>33094.27</v>
      </c>
      <c r="Z23" s="269"/>
      <c r="AA23" s="269">
        <v>111979</v>
      </c>
      <c r="AB23" s="269">
        <v>53081</v>
      </c>
      <c r="AC23" s="269"/>
      <c r="AD23" s="262"/>
      <c r="AE23" s="269">
        <f t="shared" si="1"/>
        <v>198154.27</v>
      </c>
    </row>
    <row r="24" spans="1:31" ht="15">
      <c r="A24" s="273" t="s">
        <v>459</v>
      </c>
      <c r="B24" s="274" t="s">
        <v>460</v>
      </c>
      <c r="C24" s="262"/>
      <c r="D24" s="261"/>
      <c r="E24" s="261"/>
      <c r="F24" s="261"/>
      <c r="G24" s="261"/>
      <c r="H24" s="261"/>
      <c r="I24" s="261"/>
      <c r="J24" s="261"/>
      <c r="K24" s="267">
        <v>86720</v>
      </c>
      <c r="L24" s="261"/>
      <c r="M24" s="271"/>
      <c r="N24" s="271"/>
      <c r="O24" s="267"/>
      <c r="P24" s="268">
        <f t="shared" si="0"/>
        <v>86720</v>
      </c>
      <c r="Q24" s="268"/>
      <c r="R24" s="268"/>
      <c r="S24" s="268"/>
      <c r="T24" s="269">
        <f>X24+Y24+Z24+AA24+AB24</f>
        <v>103720</v>
      </c>
      <c r="U24" s="269"/>
      <c r="V24" s="269"/>
      <c r="W24" s="269"/>
      <c r="X24" s="269">
        <v>50000</v>
      </c>
      <c r="Y24" s="269"/>
      <c r="Z24" s="269"/>
      <c r="AA24" s="269">
        <v>36498</v>
      </c>
      <c r="AB24" s="269">
        <v>17222</v>
      </c>
      <c r="AC24" s="269"/>
      <c r="AD24" s="262"/>
      <c r="AE24" s="269">
        <f t="shared" si="1"/>
        <v>103720</v>
      </c>
    </row>
    <row r="25" spans="1:31" ht="15">
      <c r="A25" s="270" t="s">
        <v>216</v>
      </c>
      <c r="B25" s="266" t="s">
        <v>217</v>
      </c>
      <c r="C25" s="262"/>
      <c r="D25" s="261"/>
      <c r="E25" s="261"/>
      <c r="F25" s="261"/>
      <c r="G25" s="261"/>
      <c r="H25" s="261"/>
      <c r="I25" s="261"/>
      <c r="J25" s="261"/>
      <c r="K25" s="267">
        <v>141100</v>
      </c>
      <c r="L25" s="261"/>
      <c r="M25" s="271"/>
      <c r="N25" s="271"/>
      <c r="O25" s="267"/>
      <c r="P25" s="268">
        <f t="shared" si="0"/>
        <v>141100</v>
      </c>
      <c r="Q25" s="268"/>
      <c r="R25" s="268"/>
      <c r="S25" s="268"/>
      <c r="T25" s="269">
        <f>X25+Y25+Z25+AA25+AB25</f>
        <v>395020</v>
      </c>
      <c r="U25" s="269"/>
      <c r="V25" s="269"/>
      <c r="W25" s="269"/>
      <c r="X25" s="269"/>
      <c r="Y25" s="269"/>
      <c r="Z25" s="269">
        <v>273450</v>
      </c>
      <c r="AA25" s="269">
        <v>82583</v>
      </c>
      <c r="AB25" s="269">
        <v>38987</v>
      </c>
      <c r="AC25" s="269"/>
      <c r="AD25" s="262"/>
      <c r="AE25" s="269">
        <f t="shared" si="1"/>
        <v>395020</v>
      </c>
    </row>
    <row r="26" spans="1:31" ht="15">
      <c r="A26" s="270" t="s">
        <v>218</v>
      </c>
      <c r="B26" s="266" t="s">
        <v>219</v>
      </c>
      <c r="C26" s="262"/>
      <c r="D26" s="261"/>
      <c r="E26" s="261"/>
      <c r="F26" s="261"/>
      <c r="G26" s="261"/>
      <c r="H26" s="261"/>
      <c r="I26" s="261"/>
      <c r="J26" s="261"/>
      <c r="K26" s="267">
        <v>119900</v>
      </c>
      <c r="L26" s="261"/>
      <c r="M26" s="267"/>
      <c r="N26" s="267"/>
      <c r="O26" s="267"/>
      <c r="P26" s="268">
        <f t="shared" si="0"/>
        <v>119900</v>
      </c>
      <c r="Q26" s="268"/>
      <c r="R26" s="268"/>
      <c r="S26" s="268"/>
      <c r="T26" s="269">
        <f>X26+Y26+Z26+AA26+AB26</f>
        <v>159420</v>
      </c>
      <c r="U26" s="269"/>
      <c r="V26" s="269"/>
      <c r="W26" s="269"/>
      <c r="X26" s="269">
        <v>40250</v>
      </c>
      <c r="Y26" s="269"/>
      <c r="Z26" s="269"/>
      <c r="AA26" s="269">
        <v>80965</v>
      </c>
      <c r="AB26" s="269">
        <v>38205</v>
      </c>
      <c r="AC26" s="269"/>
      <c r="AD26" s="262"/>
      <c r="AE26" s="269">
        <f t="shared" si="1"/>
        <v>159420</v>
      </c>
    </row>
    <row r="27" spans="1:31" ht="15">
      <c r="A27" s="270" t="s">
        <v>220</v>
      </c>
      <c r="B27" s="266" t="s">
        <v>221</v>
      </c>
      <c r="C27" s="262"/>
      <c r="D27" s="261"/>
      <c r="E27" s="261"/>
      <c r="F27" s="261"/>
      <c r="G27" s="261"/>
      <c r="H27" s="261"/>
      <c r="I27" s="261"/>
      <c r="J27" s="261"/>
      <c r="K27" s="267">
        <v>95120</v>
      </c>
      <c r="L27" s="261"/>
      <c r="M27" s="267"/>
      <c r="N27" s="267"/>
      <c r="O27" s="267"/>
      <c r="P27" s="268">
        <f t="shared" si="0"/>
        <v>95120</v>
      </c>
      <c r="Q27" s="268"/>
      <c r="R27" s="268"/>
      <c r="S27" s="268">
        <v>457206</v>
      </c>
      <c r="T27" s="269">
        <f>X27+Y27+Z27+AA27+AB27+V27</f>
        <v>2246130</v>
      </c>
      <c r="U27" s="269"/>
      <c r="V27" s="269">
        <v>3000</v>
      </c>
      <c r="W27" s="269"/>
      <c r="X27" s="269"/>
      <c r="Y27" s="269"/>
      <c r="Z27" s="269">
        <v>1780180</v>
      </c>
      <c r="AA27" s="269">
        <v>316077</v>
      </c>
      <c r="AB27" s="269">
        <v>146873</v>
      </c>
      <c r="AC27" s="269"/>
      <c r="AD27" s="262"/>
      <c r="AE27" s="269">
        <f t="shared" si="1"/>
        <v>2703336</v>
      </c>
    </row>
    <row r="28" spans="1:31" ht="15">
      <c r="A28" s="270" t="s">
        <v>222</v>
      </c>
      <c r="B28" s="266" t="s">
        <v>223</v>
      </c>
      <c r="C28" s="262"/>
      <c r="D28" s="261"/>
      <c r="E28" s="261"/>
      <c r="F28" s="261"/>
      <c r="G28" s="261"/>
      <c r="H28" s="261"/>
      <c r="I28" s="261"/>
      <c r="J28" s="261"/>
      <c r="K28" s="267">
        <v>95303</v>
      </c>
      <c r="L28" s="261"/>
      <c r="M28" s="267"/>
      <c r="N28" s="267"/>
      <c r="O28" s="267"/>
      <c r="P28" s="268">
        <f t="shared" si="0"/>
        <v>95303</v>
      </c>
      <c r="Q28" s="268"/>
      <c r="R28" s="268"/>
      <c r="S28" s="268"/>
      <c r="T28" s="269">
        <f>X28+Y28+Z28+AA28+AB28</f>
        <v>546310</v>
      </c>
      <c r="U28" s="269"/>
      <c r="V28" s="269"/>
      <c r="W28" s="269"/>
      <c r="X28" s="269"/>
      <c r="Y28" s="269"/>
      <c r="Z28" s="269">
        <v>410380</v>
      </c>
      <c r="AA28" s="269">
        <v>95215</v>
      </c>
      <c r="AB28" s="269">
        <v>40715</v>
      </c>
      <c r="AC28" s="269"/>
      <c r="AD28" s="262"/>
      <c r="AE28" s="269">
        <f t="shared" si="1"/>
        <v>546310</v>
      </c>
    </row>
    <row r="29" spans="1:31" ht="15">
      <c r="A29" s="270" t="s">
        <v>224</v>
      </c>
      <c r="B29" s="266" t="s">
        <v>225</v>
      </c>
      <c r="C29" s="262"/>
      <c r="D29" s="261"/>
      <c r="E29" s="261"/>
      <c r="F29" s="261"/>
      <c r="G29" s="261"/>
      <c r="H29" s="261"/>
      <c r="I29" s="261"/>
      <c r="J29" s="261"/>
      <c r="K29" s="267">
        <v>59680</v>
      </c>
      <c r="L29" s="261"/>
      <c r="M29" s="267"/>
      <c r="N29" s="267"/>
      <c r="O29" s="267"/>
      <c r="P29" s="268">
        <f t="shared" si="0"/>
        <v>59680</v>
      </c>
      <c r="Q29" s="268"/>
      <c r="R29" s="268"/>
      <c r="S29" s="268"/>
      <c r="T29" s="269">
        <f>X29+Y29+Z29+AA29+AB29</f>
        <v>164210</v>
      </c>
      <c r="U29" s="269"/>
      <c r="V29" s="269"/>
      <c r="W29" s="269"/>
      <c r="X29" s="269"/>
      <c r="Y29" s="269"/>
      <c r="Z29" s="269"/>
      <c r="AA29" s="269">
        <v>117002</v>
      </c>
      <c r="AB29" s="269">
        <v>47208</v>
      </c>
      <c r="AC29" s="269"/>
      <c r="AD29" s="262"/>
      <c r="AE29" s="269">
        <f t="shared" si="1"/>
        <v>164210</v>
      </c>
    </row>
    <row r="30" spans="1:31" ht="15">
      <c r="A30" s="270" t="s">
        <v>226</v>
      </c>
      <c r="B30" s="266" t="s">
        <v>227</v>
      </c>
      <c r="C30" s="262"/>
      <c r="D30" s="261"/>
      <c r="E30" s="261"/>
      <c r="F30" s="261"/>
      <c r="G30" s="261"/>
      <c r="H30" s="261"/>
      <c r="I30" s="261"/>
      <c r="J30" s="261"/>
      <c r="K30" s="267">
        <v>96988</v>
      </c>
      <c r="L30" s="261"/>
      <c r="M30" s="267"/>
      <c r="N30" s="267"/>
      <c r="O30" s="267"/>
      <c r="P30" s="268">
        <f t="shared" si="0"/>
        <v>96988</v>
      </c>
      <c r="Q30" s="268"/>
      <c r="R30" s="268"/>
      <c r="S30" s="268"/>
      <c r="T30" s="269">
        <f>X30+Y30+Z30+AA30+AB30</f>
        <v>583380</v>
      </c>
      <c r="U30" s="269"/>
      <c r="V30" s="269"/>
      <c r="W30" s="269"/>
      <c r="X30" s="269"/>
      <c r="Y30" s="269"/>
      <c r="Z30" s="269">
        <v>390332</v>
      </c>
      <c r="AA30" s="269">
        <v>127266</v>
      </c>
      <c r="AB30" s="269">
        <v>65782</v>
      </c>
      <c r="AC30" s="269"/>
      <c r="AD30" s="262"/>
      <c r="AE30" s="269">
        <f t="shared" si="1"/>
        <v>583380</v>
      </c>
    </row>
    <row r="31" spans="1:31" ht="15">
      <c r="A31" s="270" t="s">
        <v>228</v>
      </c>
      <c r="B31" s="266" t="s">
        <v>229</v>
      </c>
      <c r="C31" s="262"/>
      <c r="D31" s="261"/>
      <c r="E31" s="261"/>
      <c r="F31" s="261"/>
      <c r="G31" s="261"/>
      <c r="H31" s="261"/>
      <c r="I31" s="261"/>
      <c r="J31" s="261"/>
      <c r="K31" s="267">
        <v>69882</v>
      </c>
      <c r="L31" s="261"/>
      <c r="M31" s="267"/>
      <c r="N31" s="267"/>
      <c r="O31" s="267"/>
      <c r="P31" s="268">
        <f t="shared" si="0"/>
        <v>69882</v>
      </c>
      <c r="Q31" s="268"/>
      <c r="R31" s="268"/>
      <c r="S31" s="268"/>
      <c r="T31" s="269">
        <f>X31+Y31+Z31+AA31+AB31</f>
        <v>447480</v>
      </c>
      <c r="U31" s="269"/>
      <c r="V31" s="269"/>
      <c r="W31" s="269"/>
      <c r="X31" s="269"/>
      <c r="Y31" s="269"/>
      <c r="Z31" s="269">
        <v>329820</v>
      </c>
      <c r="AA31" s="269">
        <v>79094</v>
      </c>
      <c r="AB31" s="269">
        <v>38566</v>
      </c>
      <c r="AC31" s="269"/>
      <c r="AD31" s="262"/>
      <c r="AE31" s="269">
        <f t="shared" si="1"/>
        <v>447480</v>
      </c>
    </row>
    <row r="32" spans="1:31" ht="15">
      <c r="A32" s="270" t="s">
        <v>230</v>
      </c>
      <c r="B32" s="266" t="s">
        <v>231</v>
      </c>
      <c r="C32" s="262"/>
      <c r="D32" s="261"/>
      <c r="E32" s="261"/>
      <c r="F32" s="261"/>
      <c r="G32" s="261"/>
      <c r="H32" s="261"/>
      <c r="I32" s="261"/>
      <c r="J32" s="261"/>
      <c r="K32" s="267">
        <v>168500</v>
      </c>
      <c r="L32" s="261"/>
      <c r="M32" s="267"/>
      <c r="N32" s="267"/>
      <c r="O32" s="267"/>
      <c r="P32" s="268">
        <f t="shared" si="0"/>
        <v>168500</v>
      </c>
      <c r="Q32" s="268"/>
      <c r="R32" s="268">
        <v>18708</v>
      </c>
      <c r="S32" s="268">
        <v>895976</v>
      </c>
      <c r="T32" s="269">
        <f>X32+Y32+Z32+AA32+AB32+V32+U32</f>
        <v>3713160</v>
      </c>
      <c r="U32" s="269">
        <v>5000</v>
      </c>
      <c r="V32" s="269">
        <v>7000</v>
      </c>
      <c r="W32" s="269"/>
      <c r="X32" s="269"/>
      <c r="Y32" s="269"/>
      <c r="Z32" s="269">
        <v>3701160</v>
      </c>
      <c r="AA32" s="269"/>
      <c r="AB32" s="269"/>
      <c r="AC32" s="269"/>
      <c r="AD32" s="269">
        <v>558010</v>
      </c>
      <c r="AE32" s="269">
        <f t="shared" si="1"/>
        <v>5185854</v>
      </c>
    </row>
    <row r="33" spans="1:31" ht="15">
      <c r="A33" s="270" t="s">
        <v>232</v>
      </c>
      <c r="B33" s="275" t="s">
        <v>233</v>
      </c>
      <c r="C33" s="276">
        <v>3499147</v>
      </c>
      <c r="D33" s="253">
        <v>387376</v>
      </c>
      <c r="E33" s="253">
        <v>1236300</v>
      </c>
      <c r="F33" s="253">
        <v>145908</v>
      </c>
      <c r="G33" s="277">
        <v>1009511</v>
      </c>
      <c r="H33" s="278">
        <v>122300</v>
      </c>
      <c r="I33" s="278">
        <v>22046</v>
      </c>
      <c r="J33" s="277">
        <v>1355582</v>
      </c>
      <c r="K33" s="278">
        <v>359481.27</v>
      </c>
      <c r="L33" s="277">
        <v>99000</v>
      </c>
      <c r="M33" s="272">
        <v>504700</v>
      </c>
      <c r="N33" s="271"/>
      <c r="O33" s="272">
        <v>558010</v>
      </c>
      <c r="P33" s="279">
        <f>C33+D33+E33+F33+G33+H33+I33+J33+K33+L33+M33+N33+O33</f>
        <v>9299361.27</v>
      </c>
      <c r="Q33" s="268"/>
      <c r="R33" s="268"/>
      <c r="S33" s="268"/>
      <c r="T33" s="269">
        <v>112000</v>
      </c>
      <c r="U33" s="269"/>
      <c r="V33" s="269"/>
      <c r="W33" s="269"/>
      <c r="X33" s="280"/>
      <c r="Y33" s="280"/>
      <c r="Z33" s="280"/>
      <c r="AA33" s="280"/>
      <c r="AB33" s="280"/>
      <c r="AC33" s="280">
        <v>948000</v>
      </c>
      <c r="AD33" s="281"/>
      <c r="AE33" s="269">
        <f t="shared" si="1"/>
        <v>1060000</v>
      </c>
    </row>
    <row r="34" spans="1:31" ht="15">
      <c r="A34" s="282"/>
      <c r="B34" s="283" t="s">
        <v>234</v>
      </c>
      <c r="C34" s="284">
        <v>3499147</v>
      </c>
      <c r="D34" s="284">
        <v>387376</v>
      </c>
      <c r="E34" s="284">
        <v>1236300</v>
      </c>
      <c r="F34" s="284">
        <v>145908</v>
      </c>
      <c r="G34" s="284">
        <v>1009511</v>
      </c>
      <c r="H34" s="279">
        <v>122300</v>
      </c>
      <c r="I34" s="279">
        <v>22046</v>
      </c>
      <c r="J34" s="284">
        <v>1355582</v>
      </c>
      <c r="K34" s="285">
        <f>SUM(K17:K33)</f>
        <v>2051063.27</v>
      </c>
      <c r="L34" s="284">
        <v>99000</v>
      </c>
      <c r="M34" s="284">
        <v>504700</v>
      </c>
      <c r="N34" s="284">
        <v>58400</v>
      </c>
      <c r="O34" s="284">
        <v>558010</v>
      </c>
      <c r="P34" s="279">
        <f>SUM(P17:P33)</f>
        <v>11049343.27</v>
      </c>
      <c r="Q34" s="286">
        <v>0</v>
      </c>
      <c r="R34" s="286">
        <f>SUM(R17:R33)</f>
        <v>18708</v>
      </c>
      <c r="S34" s="286">
        <f>SUM(S17:S33)</f>
        <v>1353182</v>
      </c>
      <c r="T34" s="287">
        <f>SUM(T17:T33)</f>
        <v>12069202.67</v>
      </c>
      <c r="U34" s="287">
        <v>5000</v>
      </c>
      <c r="V34" s="287">
        <v>10000</v>
      </c>
      <c r="W34" s="287">
        <v>36518.4</v>
      </c>
      <c r="X34" s="287">
        <v>90250</v>
      </c>
      <c r="Y34" s="287">
        <f>SUM(Y17:Y33)</f>
        <v>233094.27</v>
      </c>
      <c r="Z34" s="287">
        <f>SUM(Z17:Z33)</f>
        <v>9163562</v>
      </c>
      <c r="AA34" s="287">
        <f>SUM(AA17:AA33)</f>
        <v>1645868</v>
      </c>
      <c r="AB34" s="287">
        <f>SUM(AB17:AB33)</f>
        <v>772910</v>
      </c>
      <c r="AC34" s="287">
        <v>948000</v>
      </c>
      <c r="AD34" s="287">
        <v>558010</v>
      </c>
      <c r="AE34" s="287">
        <f>SUM(AE17:AE33)</f>
        <v>14947102.67</v>
      </c>
    </row>
    <row r="35" spans="1:31" ht="18.75">
      <c r="A35" s="207"/>
      <c r="B35" s="207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</row>
    <row r="36" spans="1:31" ht="18.75">
      <c r="A36" s="289"/>
      <c r="B36" s="290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3"/>
    </row>
    <row r="37" spans="1:31" ht="18.75">
      <c r="A37" s="207"/>
      <c r="B37" s="207"/>
      <c r="C37" s="288"/>
      <c r="D37" s="288"/>
      <c r="E37" s="288"/>
      <c r="F37" s="288"/>
      <c r="G37" s="288"/>
      <c r="H37" s="288"/>
      <c r="I37" s="288"/>
      <c r="J37" s="288"/>
      <c r="K37" s="294"/>
      <c r="L37" s="288"/>
      <c r="M37" s="288"/>
      <c r="N37" s="288"/>
      <c r="O37" s="288"/>
      <c r="P37" s="295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</row>
    <row r="38" spans="1:31" ht="18.75">
      <c r="A38" s="289"/>
      <c r="B38" s="296" t="s">
        <v>235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92"/>
      <c r="Q38" s="292"/>
      <c r="R38" s="292"/>
      <c r="S38" s="292"/>
      <c r="T38" s="292" t="s">
        <v>35</v>
      </c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88"/>
    </row>
  </sheetData>
  <sheetProtection/>
  <mergeCells count="41">
    <mergeCell ref="AC12:AC14"/>
    <mergeCell ref="AD12:AD14"/>
    <mergeCell ref="C13:C14"/>
    <mergeCell ref="O12:O14"/>
    <mergeCell ref="Q12:Q14"/>
    <mergeCell ref="R12:R14"/>
    <mergeCell ref="S12:S14"/>
    <mergeCell ref="T12:T14"/>
    <mergeCell ref="U12:AB13"/>
    <mergeCell ref="I12:I14"/>
    <mergeCell ref="J12:J14"/>
    <mergeCell ref="K12:K14"/>
    <mergeCell ref="L12:L14"/>
    <mergeCell ref="M12:M14"/>
    <mergeCell ref="N12:N14"/>
    <mergeCell ref="AE10:AE14"/>
    <mergeCell ref="D11:M11"/>
    <mergeCell ref="N11:O11"/>
    <mergeCell ref="R11:T11"/>
    <mergeCell ref="AC11:AD11"/>
    <mergeCell ref="D12:D14"/>
    <mergeCell ref="E12:E14"/>
    <mergeCell ref="F12:F14"/>
    <mergeCell ref="G12:G14"/>
    <mergeCell ref="H12:H14"/>
    <mergeCell ref="O7:P7"/>
    <mergeCell ref="A9:A14"/>
    <mergeCell ref="B9:B14"/>
    <mergeCell ref="C9:P9"/>
    <mergeCell ref="Q9:AE9"/>
    <mergeCell ref="C10:C12"/>
    <mergeCell ref="D10:O10"/>
    <mergeCell ref="P10:P14"/>
    <mergeCell ref="Q10:Q11"/>
    <mergeCell ref="R10:AD10"/>
    <mergeCell ref="T1:AE1"/>
    <mergeCell ref="T2:AE2"/>
    <mergeCell ref="T3:AE3"/>
    <mergeCell ref="T4:AE4"/>
    <mergeCell ref="A5:AE5"/>
    <mergeCell ref="A6:A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dcterms:created xsi:type="dcterms:W3CDTF">2020-11-17T11:10:16Z</dcterms:created>
  <dcterms:modified xsi:type="dcterms:W3CDTF">2020-11-26T12:13:58Z</dcterms:modified>
  <cp:category/>
  <cp:version/>
  <cp:contentType/>
  <cp:contentStatus/>
</cp:coreProperties>
</file>