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<sst xmlns="http://schemas.openxmlformats.org/spreadsheetml/2006/main" count="558" uniqueCount="348">
  <si>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</si>
  <si>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</si>
  <si>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</si>
  <si>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</si>
  <si>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</si>
  <si>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</si>
  <si>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</si>
  <si>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</si>
  <si>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</si>
  <si>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</si>
  <si>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</si>
  <si>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</si>
  <si>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</si>
  <si>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</si>
  <si>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</si>
  <si>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</si>
  <si>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</si>
  <si>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</si>
  <si>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</si>
  <si>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</si>
  <si>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</si>
  <si>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</si>
  <si>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</si>
  <si>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</si>
  <si>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</si>
  <si>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</si>
  <si>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</si>
  <si>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</si>
  <si>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</si>
  <si>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</si>
  <si>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</si>
  <si>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</si>
  <si>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</si>
  <si>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</si>
  <si>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</si>
  <si>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</si>
  <si>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</si>
  <si>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</si>
  <si>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</si>
  <si>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</si>
  <si>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</si>
  <si>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</si>
  <si>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</si>
  <si>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</si>
  <si>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</si>
  <si>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</si>
  <si>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</si>
  <si>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</si>
  <si>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</si>
  <si>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</si>
  <si>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</si>
  <si>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</si>
  <si>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0525000000</t>
  </si>
  <si>
    <t>(код бюджету)</t>
  </si>
  <si>
    <t>ДОХОДИ
районного  бюджету на 2020 рік</t>
  </si>
  <si>
    <t>до рішення 27сесії Чечельницької районної ради</t>
  </si>
  <si>
    <t>7 скликання</t>
  </si>
  <si>
    <t>20 грудня 2019 року № 580</t>
  </si>
  <si>
    <t>Керуючий справами виконавчого апарату районної ради</t>
  </si>
  <si>
    <t>Г. ЛИСЕНКО</t>
  </si>
  <si>
    <t>Додаток 2</t>
  </si>
  <si>
    <t>до рішення 27 сесії Чечельницької районної ради</t>
  </si>
  <si>
    <t xml:space="preserve">7 скликання </t>
  </si>
  <si>
    <t>ФІНАНСУВАННЯ
районного бюджету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</si>
  <si>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</si>
  <si>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</si>
  <si>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</si>
  <si>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</si>
  <si>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</si>
  <si>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</si>
  <si>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</si>
  <si>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</si>
  <si>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</si>
  <si>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3</t>
  </si>
  <si>
    <t>РОЗПОДІЛ</t>
  </si>
  <si>
    <t>видатків районного бюджету на 2020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</si>
  <si>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</si>
  <si>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</si>
  <si>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</si>
  <si>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</si>
  <si>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</si>
  <si>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</si>
  <si>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</si>
  <si>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</si>
  <si>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</si>
  <si>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</si>
  <si>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</si>
  <si>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</si>
  <si>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</si>
  <si>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</si>
  <si>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</si>
  <si>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</si>
  <si>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</si>
  <si>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</si>
  <si>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</si>
  <si>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</si>
  <si>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</si>
  <si>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</si>
  <si>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</si>
  <si>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</si>
  <si>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</si>
  <si>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</si>
  <si>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</si>
  <si>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</si>
  <si>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</si>
  <si>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</si>
  <si>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</si>
  <si>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</si>
  <si>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</si>
  <si>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</si>
  <si>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</si>
  <si>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</si>
  <si>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</si>
  <si>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</si>
  <si>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</si>
  <si>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</si>
  <si>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</si>
  <si>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</si>
  <si>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</si>
  <si>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</si>
  <si>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</si>
  <si>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</si>
  <si>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</si>
  <si>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</si>
  <si>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</si>
  <si>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</si>
  <si>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</si>
  <si>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</si>
  <si>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0213242</t>
  </si>
  <si>
    <t>0215053</t>
  </si>
  <si>
    <t>5053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</si>
  <si>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</si>
  <si>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</si>
  <si>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</si>
  <si>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</si>
  <si>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</si>
  <si>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</si>
  <si>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</si>
  <si>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</si>
  <si>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</si>
  <si>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</si>
  <si>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</si>
  <si>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</si>
  <si>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</si>
  <si>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</si>
  <si>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</si>
  <si>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</si>
  <si>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</si>
  <si>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</si>
  <si>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</si>
  <si>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</si>
  <si>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</si>
  <si>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</si>
  <si>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</si>
  <si>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</si>
  <si>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</si>
  <si>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</si>
  <si>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</si>
  <si>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</si>
  <si>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</si>
  <si>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</si>
  <si>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</si>
  <si>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</si>
  <si>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</si>
  <si>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</si>
  <si>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</si>
  <si>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</si>
  <si>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</si>
  <si>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</si>
  <si>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</si>
  <si>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</si>
  <si>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</si>
  <si>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</si>
  <si>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</si>
  <si>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</si>
  <si>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</si>
  <si>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</si>
  <si>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</si>
  <si>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</si>
  <si>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</si>
  <si>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</si>
  <si>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</si>
  <si>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</si>
  <si>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</si>
  <si>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</si>
  <si>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</si>
  <si>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</si>
  <si>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</si>
  <si>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</si>
  <si>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</si>
  <si>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</si>
  <si>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</si>
  <si>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</si>
  <si>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</si>
  <si>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0813242</t>
  </si>
  <si>
    <t>1000000</t>
  </si>
  <si>
    <t>Відділ культури і туризму</t>
  </si>
  <si>
    <t>1010000</t>
  </si>
  <si>
    <t>1011100</t>
  </si>
  <si>
    <t>1100</t>
  </si>
  <si>
    <t xml:space="preserve">Надання спеціальної освіти мистецькими школами 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</si>
  <si>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</si>
  <si>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</si>
  <si>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</si>
  <si>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</si>
  <si>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</si>
  <si>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</si>
  <si>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</si>
  <si>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</si>
  <si>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</si>
  <si>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</si>
  <si>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</si>
  <si>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</si>
  <si>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</si>
  <si>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</si>
  <si>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</si>
  <si>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</si>
  <si>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</si>
  <si>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</si>
  <si>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</si>
  <si>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</si>
  <si>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</si>
  <si>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</si>
  <si>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</si>
  <si>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</si>
  <si>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</si>
  <si>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</si>
  <si>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</si>
  <si>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</si>
  <si>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</si>
  <si>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</si>
  <si>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3719770</t>
  </si>
  <si>
    <t>9770</t>
  </si>
  <si>
    <t>Керуючий справами виконавчого апарату районної  ради</t>
  </si>
  <si>
    <t>Додаток  4</t>
  </si>
  <si>
    <t>до рішення 27 сесії Чечельницької  районної  ради 7 скликання</t>
  </si>
  <si>
    <t>Міжбюджетні трансферти</t>
  </si>
  <si>
    <t>на 2020 рік</t>
  </si>
  <si>
    <t>код бюджету</t>
  </si>
  <si>
    <t>Код бюджету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</si>
  <si>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</si>
  <si>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</si>
  <si>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</si>
  <si>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 :</t>
  </si>
  <si>
    <t>субвенції</t>
  </si>
  <si>
    <t>дотація на:</t>
  </si>
  <si>
    <t xml:space="preserve">субвенції </t>
  </si>
  <si>
    <t>загального фонду на:</t>
  </si>
  <si>
    <t xml:space="preserve">найменування трансферту </t>
  </si>
  <si>
    <t>найменування трансферту</t>
  </si>
  <si>
    <t xml:space="preserve">Субвенція з місцевого бюджету на здійснення переданих видатків у сфері освіти за рахунок коштів освітньої субвенції
</t>
  </si>
  <si>
    <t>здійснення переданих видатків у сфері охорони здоров"я за рахунок коштів медичної субвенції</t>
  </si>
  <si>
    <t>у тому числі</t>
  </si>
  <si>
    <t>Інші субвенції з місцевих  бюджетів</t>
  </si>
  <si>
    <t xml:space="preserve">Інші субвенції з районного бюджету </t>
  </si>
  <si>
    <t xml:space="preserve">в тому числі </t>
  </si>
  <si>
    <t>здійснення переданих з державного бюджету видатків з утримання закладів освіти та охорони здров'я за рахунок відповідної додаткової дотації з державного бюджету</t>
  </si>
  <si>
    <t>цільові видатки на лікування хворих на цукровий та нецукровий діабет</t>
  </si>
  <si>
    <t xml:space="preserve"> на пільгове медичне обслуговування громадян, які постраждали внаслідок Чорнобильської катастрофи </t>
  </si>
  <si>
    <t>на компенсаційні виплати інвалідам на бензин (пальне), ремонт, техобслуговування автотранспорту та транспортне обслуговування, а також на встановлення телефонів інвалідам I і II груп</t>
  </si>
  <si>
    <t xml:space="preserve">на відшкодування витрат на поховання учасників бойових дій та інвалідів війни </t>
  </si>
  <si>
    <t>утримання дошкільних навчальних закладів</t>
  </si>
  <si>
    <t>утримання будинків культури, клубів</t>
  </si>
  <si>
    <t>утримання бібліотек</t>
  </si>
  <si>
    <t>код Класифікації доходів бюджету</t>
  </si>
  <si>
    <t>код Типової програмної класифікації видатків та кредитування районного бюджету</t>
  </si>
  <si>
    <t>0525080800</t>
  </si>
  <si>
    <t>с.Берізки</t>
  </si>
  <si>
    <t>0525080400</t>
  </si>
  <si>
    <t>с.Білий Камінь</t>
  </si>
  <si>
    <t>0525081300</t>
  </si>
  <si>
    <t>с.Бондурівка</t>
  </si>
  <si>
    <t>0525081600</t>
  </si>
  <si>
    <t>с.Бритавка</t>
  </si>
  <si>
    <t>0525082200</t>
  </si>
  <si>
    <t>с.Вербка</t>
  </si>
  <si>
    <t>0525082600</t>
  </si>
  <si>
    <t>с.Демівка</t>
  </si>
  <si>
    <t>0525083200</t>
  </si>
  <si>
    <t>с.Каташин</t>
  </si>
  <si>
    <t>0525083600</t>
  </si>
  <si>
    <t>с.Куренівка</t>
  </si>
  <si>
    <t>0525083900</t>
  </si>
  <si>
    <t>с.Луги</t>
  </si>
  <si>
    <t>0525084200</t>
  </si>
  <si>
    <t>с.Любомирка</t>
  </si>
  <si>
    <t>0525084400</t>
  </si>
  <si>
    <t>с.Ольгопіль</t>
  </si>
  <si>
    <t>0525084800</t>
  </si>
  <si>
    <t>с.Рогузка</t>
  </si>
  <si>
    <t>0525085300</t>
  </si>
  <si>
    <t>с.Стратіївка</t>
  </si>
  <si>
    <t>0525086400</t>
  </si>
  <si>
    <t>с.Тартак</t>
  </si>
  <si>
    <t>0525087500</t>
  </si>
  <si>
    <t>с.Попова Гребля</t>
  </si>
  <si>
    <t>0525055100</t>
  </si>
  <si>
    <t>смт.Чечельник</t>
  </si>
  <si>
    <t>02325000000</t>
  </si>
  <si>
    <t>обласний бюджет</t>
  </si>
  <si>
    <t>Всього</t>
  </si>
  <si>
    <t>Додаток 5</t>
  </si>
  <si>
    <t>до рішення 27 сесії Чечельницької</t>
  </si>
  <si>
    <t>районної ради 7 скликання</t>
  </si>
  <si>
    <t>витрат районного бюджету на реалізацію місцевих/регіональних програм</t>
  </si>
  <si>
    <t>у 2020 році</t>
  </si>
  <si>
    <t>грн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</si>
  <si>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</si>
  <si>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</si>
  <si>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</si>
  <si>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Чечельницька районна рада(відповідальний виконавець)</t>
  </si>
  <si>
    <t>районна Програми збереження архівних фондів на 2018 -2020 рр.</t>
  </si>
  <si>
    <t>24.11.2017 № 302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</si>
  <si>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</si>
  <si>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28.04.2017 № 223</t>
  </si>
  <si>
    <t>Районна програма надання матеріальної допомоги жителям Чечельницького району на 2018-2020 роки</t>
  </si>
  <si>
    <t>16.02.2018 № 357</t>
  </si>
  <si>
    <t>Чечельницька районна державна адміністрація</t>
  </si>
  <si>
    <t>Програми забезпечення розвитку і надання інформаційних послуг населенню району</t>
  </si>
  <si>
    <t>15.12.2017  № 332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</si>
  <si>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</si>
  <si>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7.11.2018 № 439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</si>
  <si>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</si>
  <si>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</si>
  <si>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Районна програма  ”Майбутнє Чечельниччини в збереженні здоров”я”на 2016-2020 роки</t>
  </si>
  <si>
    <t>15.07.2016 № 92</t>
  </si>
  <si>
    <t>районна  Програма реалізації Конвенції ООН про права дитини на 2020–2022 роки</t>
  </si>
  <si>
    <t>22.11.2019 № 550</t>
  </si>
  <si>
    <t>Районна   цільова  соціальна   комплексна Програма підтримки сім’ї, молоді, демографічного розвитку, попередження торгівлі людьми, запобіганню насильства в сім’ї та забезпечення рівних прав і можливостей жінок та чоловіків на 2017-2020 роки </t>
  </si>
  <si>
    <t>25.11.2016 №154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</si>
  <si>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</si>
  <si>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Районна програма "Шкільний автобус" на 2016-2020 роки</t>
  </si>
  <si>
    <t>26.02.2016 № 43</t>
  </si>
  <si>
    <t>Районна  Програма організації харчування учнів закладів загальної середньої освіти району на 2020 рік</t>
  </si>
  <si>
    <t>20.12.2019 № 567</t>
  </si>
  <si>
    <t>районна комплексна Програма соціального захисту інвалідів, ветеранів війни та праці, громадян, які постраждали внаслідок Чорнобильської катастрофи, пенсіонерів та незахищених верств населення Чечельницького району на 2018-2022 роки</t>
  </si>
  <si>
    <t>15.12.2017 №326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</si>
  <si>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та жінок на 2017-2020 роки</t>
  </si>
  <si>
    <t>25.11.2016 № 154</t>
  </si>
  <si>
    <t>Програма підримки фізичних осіб ,що надають соціальні послуги громадянам Чечельницького району на 2020 рік</t>
  </si>
  <si>
    <t>20.12.2019 № 568</t>
  </si>
  <si>
    <t>районна Програма соціального захисту інвалідів, ветеранів війни та праці, громадян, які постраждали внаслідок Чорнобильської катастрофи,пенсіонерів та незахищених верств населення Чечельницького району на 2018-2022 роки</t>
  </si>
  <si>
    <t>комплексна програма духовного відродження та розвитку культури у Чечельницькому районі на 2018-2022 року</t>
  </si>
  <si>
    <t>15.12.2017 № 334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</si>
  <si>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</si>
  <si>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</si>
  <si>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 xml:space="preserve">Всього </t>
  </si>
  <si>
    <t xml:space="preserve">Керуючий справами виконавчого апарату районної ради                                                                                    Г. ЛИСЕНКО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</si>
</sst>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#,##0.0"/>
    <numFmt numFmtId="174" formatCode="0.0"/>
  </numFmts>
  <fonts count="6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10"/>
      <name val="Arial"/>
      <family val="0"/>
    </font>
    <font>
      <sz val="12"/>
      <name val="Times New Roman Cyr"/>
      <family val="0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5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6" fillId="0" borderId="0">
      <alignment vertical="top"/>
      <protection/>
    </xf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2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9" fillId="0" borderId="16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0" fillId="0" borderId="19" xfId="0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9" fontId="29" fillId="0" borderId="10" xfId="33" applyNumberFormat="1" applyFont="1" applyFill="1" applyBorder="1">
      <alignment/>
      <protection/>
    </xf>
    <xf numFmtId="0" fontId="29" fillId="0" borderId="10" xfId="0" applyFont="1" applyFill="1" applyBorder="1" applyAlignment="1">
      <alignment wrapText="1"/>
    </xf>
    <xf numFmtId="1" fontId="36" fillId="0" borderId="10" xfId="58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wrapText="1"/>
    </xf>
    <xf numFmtId="1" fontId="29" fillId="0" borderId="10" xfId="0" applyNumberFormat="1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/>
    </xf>
    <xf numFmtId="49" fontId="29" fillId="34" borderId="10" xfId="0" applyNumberFormat="1" applyFont="1" applyFill="1" applyBorder="1" applyAlignment="1">
      <alignment/>
    </xf>
    <xf numFmtId="1" fontId="26" fillId="34" borderId="1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29" fillId="34" borderId="10" xfId="0" applyNumberFormat="1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 horizontal="center"/>
    </xf>
    <xf numFmtId="0" fontId="29" fillId="34" borderId="10" xfId="33" applyFont="1" applyFill="1" applyBorder="1">
      <alignment/>
      <protection/>
    </xf>
    <xf numFmtId="1" fontId="29" fillId="34" borderId="10" xfId="33" applyNumberFormat="1" applyFont="1" applyFill="1" applyBorder="1">
      <alignment/>
      <protection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wrapText="1"/>
    </xf>
    <xf numFmtId="1" fontId="38" fillId="0" borderId="0" xfId="0" applyNumberFormat="1" applyFont="1" applyFill="1" applyAlignment="1">
      <alignment wrapText="1"/>
    </xf>
    <xf numFmtId="1" fontId="38" fillId="0" borderId="0" xfId="0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" fontId="38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38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>
      <alignment horizontal="center" vertical="top" wrapText="1"/>
    </xf>
    <xf numFmtId="49" fontId="38" fillId="0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>
      <alignment horizontal="center" vertical="top" wrapText="1"/>
    </xf>
    <xf numFmtId="0" fontId="40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2" fontId="39" fillId="0" borderId="10" xfId="0" applyNumberFormat="1" applyFont="1" applyBorder="1" applyAlignment="1" quotePrefix="1">
      <alignment vertical="center" wrapText="1"/>
    </xf>
    <xf numFmtId="0" fontId="39" fillId="0" borderId="10" xfId="0" applyFont="1" applyBorder="1" applyAlignment="1">
      <alignment vertical="center" wrapText="1"/>
    </xf>
    <xf numFmtId="1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quotePrefix="1">
      <alignment horizontal="center" vertical="center" wrapText="1"/>
    </xf>
    <xf numFmtId="2" fontId="39" fillId="0" borderId="10" xfId="0" applyNumberFormat="1" applyFont="1" applyBorder="1" applyAlignment="1" quotePrefix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172" fontId="39" fillId="0" borderId="10" xfId="0" applyNumberFormat="1" applyFont="1" applyBorder="1" applyAlignment="1" quotePrefix="1">
      <alignment vertical="center" wrapText="1"/>
    </xf>
    <xf numFmtId="0" fontId="44" fillId="0" borderId="0" xfId="0" applyFont="1" applyAlignment="1">
      <alignment wrapText="1"/>
    </xf>
    <xf numFmtId="0" fontId="39" fillId="0" borderId="10" xfId="54" applyFont="1" applyFill="1" applyBorder="1" applyAlignment="1" quotePrefix="1">
      <alignment horizontal="center" vertical="center" wrapText="1"/>
      <protection/>
    </xf>
    <xf numFmtId="2" fontId="39" fillId="0" borderId="10" xfId="54" applyNumberFormat="1" applyFont="1" applyFill="1" applyBorder="1" applyAlignment="1" quotePrefix="1">
      <alignment horizontal="center" vertical="center" wrapText="1"/>
      <protection/>
    </xf>
    <xf numFmtId="2" fontId="39" fillId="0" borderId="10" xfId="54" applyNumberFormat="1" applyFont="1" applyFill="1" applyBorder="1" applyAlignment="1" quotePrefix="1">
      <alignment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vertical="center" wrapText="1"/>
    </xf>
    <xf numFmtId="0" fontId="39" fillId="0" borderId="10" xfId="0" applyFont="1" applyBorder="1" applyAlignment="1">
      <alignment horizontal="center" wrapText="1"/>
    </xf>
    <xf numFmtId="172" fontId="39" fillId="0" borderId="10" xfId="0" applyNumberFormat="1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 quotePrefix="1">
      <alignment horizontal="center" vertical="center" wrapText="1"/>
    </xf>
    <xf numFmtId="0" fontId="45" fillId="0" borderId="0" xfId="0" applyFont="1" applyAlignment="1">
      <alignment horizontal="center" wrapText="1"/>
    </xf>
    <xf numFmtId="172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 quotePrefix="1">
      <alignment vertical="center" wrapText="1"/>
    </xf>
    <xf numFmtId="173" fontId="47" fillId="0" borderId="10" xfId="49" applyNumberFormat="1" applyFont="1" applyBorder="1" applyAlignment="1">
      <alignment horizontal="center" vertical="center"/>
      <protection/>
    </xf>
    <xf numFmtId="173" fontId="47" fillId="0" borderId="10" xfId="49" applyNumberFormat="1" applyFont="1" applyBorder="1" applyAlignment="1">
      <alignment vertical="center"/>
      <protection/>
    </xf>
    <xf numFmtId="1" fontId="41" fillId="0" borderId="10" xfId="49" applyNumberFormat="1" applyFont="1" applyBorder="1" applyAlignment="1">
      <alignment horizontal="center" vertical="center"/>
      <protection/>
    </xf>
    <xf numFmtId="1" fontId="39" fillId="0" borderId="10" xfId="49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173" fontId="39" fillId="0" borderId="10" xfId="49" applyNumberFormat="1" applyFont="1" applyBorder="1" applyAlignment="1">
      <alignment vertical="center"/>
      <protection/>
    </xf>
    <xf numFmtId="173" fontId="39" fillId="0" borderId="10" xfId="49" applyNumberFormat="1" applyFont="1" applyBorder="1" applyAlignment="1">
      <alignment horizontal="center" vertical="center" wrapText="1"/>
      <protection/>
    </xf>
    <xf numFmtId="49" fontId="39" fillId="0" borderId="10" xfId="49" applyNumberFormat="1" applyFont="1" applyBorder="1" applyAlignment="1">
      <alignment vertical="center" wrapText="1"/>
      <protection/>
    </xf>
    <xf numFmtId="173" fontId="39" fillId="0" borderId="10" xfId="49" applyNumberFormat="1" applyFont="1" applyBorder="1" applyAlignment="1">
      <alignment horizontal="center" vertical="center"/>
      <protection/>
    </xf>
    <xf numFmtId="173" fontId="44" fillId="0" borderId="10" xfId="49" applyNumberFormat="1" applyFont="1" applyBorder="1" applyAlignment="1">
      <alignment horizontal="center" vertical="center" wrapText="1"/>
      <protection/>
    </xf>
    <xf numFmtId="173" fontId="44" fillId="0" borderId="10" xfId="49" applyNumberFormat="1" applyFont="1" applyBorder="1" applyAlignment="1">
      <alignment vertical="center" wrapText="1"/>
      <protection/>
    </xf>
    <xf numFmtId="1" fontId="43" fillId="0" borderId="10" xfId="49" applyNumberFormat="1" applyFont="1" applyBorder="1" applyAlignment="1">
      <alignment horizontal="center" vertical="center"/>
      <protection/>
    </xf>
    <xf numFmtId="173" fontId="39" fillId="0" borderId="10" xfId="49" applyNumberFormat="1" applyFont="1" applyBorder="1" applyAlignment="1">
      <alignment vertical="center" wrapText="1"/>
      <protection/>
    </xf>
    <xf numFmtId="49" fontId="44" fillId="0" borderId="10" xfId="49" applyNumberFormat="1" applyFont="1" applyBorder="1" applyAlignment="1">
      <alignment vertical="center" wrapText="1"/>
      <protection/>
    </xf>
    <xf numFmtId="2" fontId="41" fillId="0" borderId="10" xfId="0" applyNumberFormat="1" applyFont="1" applyBorder="1" applyAlignment="1">
      <alignment horizontal="center" vertical="center" wrapText="1"/>
    </xf>
    <xf numFmtId="174" fontId="41" fillId="0" borderId="10" xfId="0" applyNumberFormat="1" applyFont="1" applyBorder="1" applyAlignment="1">
      <alignment horizontal="center" vertical="center" wrapText="1"/>
    </xf>
    <xf numFmtId="174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173" fontId="47" fillId="0" borderId="10" xfId="0" applyNumberFormat="1" applyFont="1" applyBorder="1" applyAlignment="1">
      <alignment vertical="justify"/>
    </xf>
    <xf numFmtId="1" fontId="41" fillId="0" borderId="10" xfId="0" applyNumberFormat="1" applyFont="1" applyBorder="1" applyAlignment="1">
      <alignment horizontal="center" vertical="center"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41" fillId="34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.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17</xdr:row>
      <xdr:rowOff>0</xdr:rowOff>
    </xdr:from>
    <xdr:ext cx="1047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8362950" y="41624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J52" sqref="J52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55</v>
      </c>
    </row>
    <row r="3" ht="12.75">
      <c r="D3" t="s">
        <v>56</v>
      </c>
    </row>
    <row r="4" ht="12.75">
      <c r="D4" t="s">
        <v>57</v>
      </c>
    </row>
    <row r="5" spans="1:6" ht="25.5" customHeight="1">
      <c r="A5" s="20" t="s">
        <v>54</v>
      </c>
      <c r="B5" s="21"/>
      <c r="C5" s="21"/>
      <c r="D5" s="21"/>
      <c r="E5" s="21"/>
      <c r="F5" s="21"/>
    </row>
    <row r="6" spans="1:6" ht="25.5" customHeight="1">
      <c r="A6" s="17" t="s">
        <v>52</v>
      </c>
      <c r="B6" s="1"/>
      <c r="C6" s="1"/>
      <c r="D6" s="1"/>
      <c r="E6" s="1"/>
      <c r="F6" s="1"/>
    </row>
    <row r="7" spans="1:6" ht="12.75">
      <c r="A7" s="16" t="s">
        <v>53</v>
      </c>
      <c r="F7" s="2" t="s">
        <v>1</v>
      </c>
    </row>
    <row r="8" spans="1:6" ht="12.75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ht="12.75">
      <c r="A9" s="22"/>
      <c r="B9" s="22"/>
      <c r="C9" s="22"/>
      <c r="D9" s="22"/>
      <c r="E9" s="22" t="s">
        <v>7</v>
      </c>
      <c r="F9" s="24" t="s">
        <v>8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9</v>
      </c>
      <c r="C12" s="7">
        <f aca="true" t="shared" si="0" ref="C12:C54">D12+E12</f>
        <v>37555000</v>
      </c>
      <c r="D12" s="8">
        <v>37555000</v>
      </c>
      <c r="E12" s="8">
        <v>0</v>
      </c>
      <c r="F12" s="8">
        <v>0</v>
      </c>
    </row>
    <row r="13" spans="1:6" ht="38.25">
      <c r="A13" s="5">
        <v>11000000</v>
      </c>
      <c r="B13" s="6" t="s">
        <v>10</v>
      </c>
      <c r="C13" s="7">
        <f t="shared" si="0"/>
        <v>37555000</v>
      </c>
      <c r="D13" s="8">
        <v>37555000</v>
      </c>
      <c r="E13" s="8">
        <v>0</v>
      </c>
      <c r="F13" s="8">
        <v>0</v>
      </c>
    </row>
    <row r="14" spans="1:6" ht="12.75">
      <c r="A14" s="5">
        <v>11010000</v>
      </c>
      <c r="B14" s="6" t="s">
        <v>11</v>
      </c>
      <c r="C14" s="7">
        <f t="shared" si="0"/>
        <v>37550000</v>
      </c>
      <c r="D14" s="8">
        <v>37550000</v>
      </c>
      <c r="E14" s="8">
        <v>0</v>
      </c>
      <c r="F14" s="8">
        <v>0</v>
      </c>
    </row>
    <row r="15" spans="1:6" ht="51">
      <c r="A15" s="9">
        <v>11010100</v>
      </c>
      <c r="B15" s="10" t="s">
        <v>12</v>
      </c>
      <c r="C15" s="11">
        <f t="shared" si="0"/>
        <v>23540000</v>
      </c>
      <c r="D15" s="12">
        <v>23540000</v>
      </c>
      <c r="E15" s="12">
        <v>0</v>
      </c>
      <c r="F15" s="12">
        <v>0</v>
      </c>
    </row>
    <row r="16" spans="1:6" ht="76.5">
      <c r="A16" s="9">
        <v>11010200</v>
      </c>
      <c r="B16" s="10" t="s">
        <v>13</v>
      </c>
      <c r="C16" s="11">
        <f t="shared" si="0"/>
        <v>1200000</v>
      </c>
      <c r="D16" s="12">
        <v>1200000</v>
      </c>
      <c r="E16" s="12">
        <v>0</v>
      </c>
      <c r="F16" s="12">
        <v>0</v>
      </c>
    </row>
    <row r="17" spans="1:6" ht="51">
      <c r="A17" s="9">
        <v>11010400</v>
      </c>
      <c r="B17" s="10" t="s">
        <v>14</v>
      </c>
      <c r="C17" s="11">
        <f t="shared" si="0"/>
        <v>12310000</v>
      </c>
      <c r="D17" s="12">
        <v>12310000</v>
      </c>
      <c r="E17" s="12">
        <v>0</v>
      </c>
      <c r="F17" s="12">
        <v>0</v>
      </c>
    </row>
    <row r="18" spans="1:6" ht="38.25">
      <c r="A18" s="9">
        <v>11010500</v>
      </c>
      <c r="B18" s="10" t="s">
        <v>15</v>
      </c>
      <c r="C18" s="11">
        <f t="shared" si="0"/>
        <v>500000</v>
      </c>
      <c r="D18" s="12">
        <v>500000</v>
      </c>
      <c r="E18" s="12">
        <v>0</v>
      </c>
      <c r="F18" s="12">
        <v>0</v>
      </c>
    </row>
    <row r="19" spans="1:6" ht="12.75">
      <c r="A19" s="5">
        <v>11020000</v>
      </c>
      <c r="B19" s="6" t="s">
        <v>16</v>
      </c>
      <c r="C19" s="7">
        <f t="shared" si="0"/>
        <v>5000</v>
      </c>
      <c r="D19" s="8">
        <v>5000</v>
      </c>
      <c r="E19" s="8">
        <v>0</v>
      </c>
      <c r="F19" s="8">
        <v>0</v>
      </c>
    </row>
    <row r="20" spans="1:6" ht="25.5">
      <c r="A20" s="9">
        <v>11020200</v>
      </c>
      <c r="B20" s="10" t="s">
        <v>17</v>
      </c>
      <c r="C20" s="11">
        <f t="shared" si="0"/>
        <v>5000</v>
      </c>
      <c r="D20" s="12">
        <v>5000</v>
      </c>
      <c r="E20" s="12">
        <v>0</v>
      </c>
      <c r="F20" s="12">
        <v>0</v>
      </c>
    </row>
    <row r="21" spans="1:6" ht="12.75">
      <c r="A21" s="5">
        <v>20000000</v>
      </c>
      <c r="B21" s="6" t="s">
        <v>18</v>
      </c>
      <c r="C21" s="7">
        <f t="shared" si="0"/>
        <v>783900</v>
      </c>
      <c r="D21" s="8">
        <v>300000</v>
      </c>
      <c r="E21" s="8">
        <v>483900</v>
      </c>
      <c r="F21" s="8">
        <v>0</v>
      </c>
    </row>
    <row r="22" spans="1:6" ht="25.5">
      <c r="A22" s="5">
        <v>21000000</v>
      </c>
      <c r="B22" s="6" t="s">
        <v>19</v>
      </c>
      <c r="C22" s="7">
        <f t="shared" si="0"/>
        <v>2500</v>
      </c>
      <c r="D22" s="8">
        <v>2500</v>
      </c>
      <c r="E22" s="8">
        <v>0</v>
      </c>
      <c r="F22" s="8">
        <v>0</v>
      </c>
    </row>
    <row r="23" spans="1:6" ht="89.25">
      <c r="A23" s="5">
        <v>21010000</v>
      </c>
      <c r="B23" s="6" t="s">
        <v>20</v>
      </c>
      <c r="C23" s="7">
        <f t="shared" si="0"/>
        <v>2500</v>
      </c>
      <c r="D23" s="8">
        <v>2500</v>
      </c>
      <c r="E23" s="8">
        <v>0</v>
      </c>
      <c r="F23" s="8">
        <v>0</v>
      </c>
    </row>
    <row r="24" spans="1:6" ht="51">
      <c r="A24" s="9">
        <v>21010300</v>
      </c>
      <c r="B24" s="10" t="s">
        <v>21</v>
      </c>
      <c r="C24" s="11">
        <f t="shared" si="0"/>
        <v>2500</v>
      </c>
      <c r="D24" s="12">
        <v>2500</v>
      </c>
      <c r="E24" s="12">
        <v>0</v>
      </c>
      <c r="F24" s="12">
        <v>0</v>
      </c>
    </row>
    <row r="25" spans="1:6" ht="38.25">
      <c r="A25" s="5">
        <v>22000000</v>
      </c>
      <c r="B25" s="6" t="s">
        <v>22</v>
      </c>
      <c r="C25" s="7">
        <f t="shared" si="0"/>
        <v>287500</v>
      </c>
      <c r="D25" s="8">
        <v>287500</v>
      </c>
      <c r="E25" s="8">
        <v>0</v>
      </c>
      <c r="F25" s="8">
        <v>0</v>
      </c>
    </row>
    <row r="26" spans="1:6" ht="25.5">
      <c r="A26" s="5">
        <v>22010000</v>
      </c>
      <c r="B26" s="6" t="s">
        <v>23</v>
      </c>
      <c r="C26" s="7">
        <f t="shared" si="0"/>
        <v>277000</v>
      </c>
      <c r="D26" s="8">
        <v>277000</v>
      </c>
      <c r="E26" s="8">
        <v>0</v>
      </c>
      <c r="F26" s="8">
        <v>0</v>
      </c>
    </row>
    <row r="27" spans="1:6" ht="51">
      <c r="A27" s="9">
        <v>22010300</v>
      </c>
      <c r="B27" s="10" t="s">
        <v>24</v>
      </c>
      <c r="C27" s="11">
        <f t="shared" si="0"/>
        <v>20000</v>
      </c>
      <c r="D27" s="12">
        <v>20000</v>
      </c>
      <c r="E27" s="12">
        <v>0</v>
      </c>
      <c r="F27" s="12">
        <v>0</v>
      </c>
    </row>
    <row r="28" spans="1:6" ht="38.25">
      <c r="A28" s="9">
        <v>22012600</v>
      </c>
      <c r="B28" s="10" t="s">
        <v>25</v>
      </c>
      <c r="C28" s="11">
        <f t="shared" si="0"/>
        <v>257000</v>
      </c>
      <c r="D28" s="12">
        <v>257000</v>
      </c>
      <c r="E28" s="12">
        <v>0</v>
      </c>
      <c r="F28" s="12">
        <v>0</v>
      </c>
    </row>
    <row r="29" spans="1:6" ht="51">
      <c r="A29" s="5">
        <v>22080000</v>
      </c>
      <c r="B29" s="6" t="s">
        <v>26</v>
      </c>
      <c r="C29" s="7">
        <f t="shared" si="0"/>
        <v>10500</v>
      </c>
      <c r="D29" s="8">
        <v>10500</v>
      </c>
      <c r="E29" s="8">
        <v>0</v>
      </c>
      <c r="F29" s="8">
        <v>0</v>
      </c>
    </row>
    <row r="30" spans="1:6" ht="51">
      <c r="A30" s="9">
        <v>22080400</v>
      </c>
      <c r="B30" s="10" t="s">
        <v>27</v>
      </c>
      <c r="C30" s="11">
        <f t="shared" si="0"/>
        <v>10500</v>
      </c>
      <c r="D30" s="12">
        <v>10500</v>
      </c>
      <c r="E30" s="12">
        <v>0</v>
      </c>
      <c r="F30" s="12">
        <v>0</v>
      </c>
    </row>
    <row r="31" spans="1:6" ht="12.75">
      <c r="A31" s="5">
        <v>24000000</v>
      </c>
      <c r="B31" s="6" t="s">
        <v>28</v>
      </c>
      <c r="C31" s="7">
        <f t="shared" si="0"/>
        <v>10000</v>
      </c>
      <c r="D31" s="8">
        <v>10000</v>
      </c>
      <c r="E31" s="8">
        <v>0</v>
      </c>
      <c r="F31" s="8">
        <v>0</v>
      </c>
    </row>
    <row r="32" spans="1:6" ht="12.75">
      <c r="A32" s="5">
        <v>24060000</v>
      </c>
      <c r="B32" s="6" t="s">
        <v>29</v>
      </c>
      <c r="C32" s="7">
        <f t="shared" si="0"/>
        <v>10000</v>
      </c>
      <c r="D32" s="8">
        <v>10000</v>
      </c>
      <c r="E32" s="8">
        <v>0</v>
      </c>
      <c r="F32" s="8">
        <v>0</v>
      </c>
    </row>
    <row r="33" spans="1:6" ht="12.75">
      <c r="A33" s="9">
        <v>24060300</v>
      </c>
      <c r="B33" s="10" t="s">
        <v>29</v>
      </c>
      <c r="C33" s="11">
        <f t="shared" si="0"/>
        <v>10000</v>
      </c>
      <c r="D33" s="12">
        <v>10000</v>
      </c>
      <c r="E33" s="12">
        <v>0</v>
      </c>
      <c r="F33" s="12">
        <v>0</v>
      </c>
    </row>
    <row r="34" spans="1:6" ht="25.5">
      <c r="A34" s="5">
        <v>25000000</v>
      </c>
      <c r="B34" s="6" t="s">
        <v>30</v>
      </c>
      <c r="C34" s="7">
        <f t="shared" si="0"/>
        <v>483900</v>
      </c>
      <c r="D34" s="8">
        <v>0</v>
      </c>
      <c r="E34" s="8">
        <v>483900</v>
      </c>
      <c r="F34" s="8">
        <v>0</v>
      </c>
    </row>
    <row r="35" spans="1:6" ht="38.25">
      <c r="A35" s="5">
        <v>25010000</v>
      </c>
      <c r="B35" s="6" t="s">
        <v>31</v>
      </c>
      <c r="C35" s="7">
        <f t="shared" si="0"/>
        <v>200500</v>
      </c>
      <c r="D35" s="8">
        <v>0</v>
      </c>
      <c r="E35" s="8">
        <v>200500</v>
      </c>
      <c r="F35" s="8">
        <v>0</v>
      </c>
    </row>
    <row r="36" spans="1:6" ht="38.25">
      <c r="A36" s="9">
        <v>25010100</v>
      </c>
      <c r="B36" s="10" t="s">
        <v>32</v>
      </c>
      <c r="C36" s="11">
        <f t="shared" si="0"/>
        <v>196000</v>
      </c>
      <c r="D36" s="12">
        <v>0</v>
      </c>
      <c r="E36" s="12">
        <v>196000</v>
      </c>
      <c r="F36" s="12">
        <v>0</v>
      </c>
    </row>
    <row r="37" spans="1:6" ht="12.75">
      <c r="A37" s="9">
        <v>25010300</v>
      </c>
      <c r="B37" s="10" t="s">
        <v>33</v>
      </c>
      <c r="C37" s="11">
        <f t="shared" si="0"/>
        <v>4500</v>
      </c>
      <c r="D37" s="12">
        <v>0</v>
      </c>
      <c r="E37" s="12">
        <v>4500</v>
      </c>
      <c r="F37" s="12">
        <v>0</v>
      </c>
    </row>
    <row r="38" spans="1:6" ht="25.5">
      <c r="A38" s="5">
        <v>25020000</v>
      </c>
      <c r="B38" s="6" t="s">
        <v>34</v>
      </c>
      <c r="C38" s="7">
        <f t="shared" si="0"/>
        <v>283400</v>
      </c>
      <c r="D38" s="8">
        <v>0</v>
      </c>
      <c r="E38" s="8">
        <v>283400</v>
      </c>
      <c r="F38" s="8">
        <v>0</v>
      </c>
    </row>
    <row r="39" spans="1:6" ht="89.25">
      <c r="A39" s="9">
        <v>25020200</v>
      </c>
      <c r="B39" s="10" t="s">
        <v>35</v>
      </c>
      <c r="C39" s="11">
        <f t="shared" si="0"/>
        <v>283400</v>
      </c>
      <c r="D39" s="12">
        <v>0</v>
      </c>
      <c r="E39" s="12">
        <v>283400</v>
      </c>
      <c r="F39" s="12">
        <v>0</v>
      </c>
    </row>
    <row r="40" spans="1:6" ht="25.5">
      <c r="A40" s="13"/>
      <c r="B40" s="14" t="s">
        <v>36</v>
      </c>
      <c r="C40" s="7">
        <f t="shared" si="0"/>
        <v>38338900</v>
      </c>
      <c r="D40" s="7">
        <v>37855000</v>
      </c>
      <c r="E40" s="7">
        <v>483900</v>
      </c>
      <c r="F40" s="7">
        <v>0</v>
      </c>
    </row>
    <row r="41" spans="1:6" ht="12.75">
      <c r="A41" s="5">
        <v>40000000</v>
      </c>
      <c r="B41" s="6" t="s">
        <v>37</v>
      </c>
      <c r="C41" s="7">
        <f t="shared" si="0"/>
        <v>68876340</v>
      </c>
      <c r="D41" s="8">
        <v>68876340</v>
      </c>
      <c r="E41" s="8">
        <v>0</v>
      </c>
      <c r="F41" s="8">
        <v>0</v>
      </c>
    </row>
    <row r="42" spans="1:6" ht="12.75">
      <c r="A42" s="5">
        <v>41000000</v>
      </c>
      <c r="B42" s="6" t="s">
        <v>38</v>
      </c>
      <c r="C42" s="7">
        <f t="shared" si="0"/>
        <v>68876340</v>
      </c>
      <c r="D42" s="8">
        <v>68876340</v>
      </c>
      <c r="E42" s="8">
        <v>0</v>
      </c>
      <c r="F42" s="8">
        <v>0</v>
      </c>
    </row>
    <row r="43" spans="1:6" ht="25.5">
      <c r="A43" s="5">
        <v>41020000</v>
      </c>
      <c r="B43" s="6" t="s">
        <v>39</v>
      </c>
      <c r="C43" s="7">
        <f t="shared" si="0"/>
        <v>14160800</v>
      </c>
      <c r="D43" s="8">
        <v>14160800</v>
      </c>
      <c r="E43" s="8">
        <v>0</v>
      </c>
      <c r="F43" s="8">
        <v>0</v>
      </c>
    </row>
    <row r="44" spans="1:6" ht="12.75">
      <c r="A44" s="9">
        <v>41020100</v>
      </c>
      <c r="B44" s="10" t="s">
        <v>40</v>
      </c>
      <c r="C44" s="11">
        <f t="shared" si="0"/>
        <v>14160800</v>
      </c>
      <c r="D44" s="12">
        <v>14160800</v>
      </c>
      <c r="E44" s="12">
        <v>0</v>
      </c>
      <c r="F44" s="12">
        <v>0</v>
      </c>
    </row>
    <row r="45" spans="1:6" ht="25.5">
      <c r="A45" s="5">
        <v>41030000</v>
      </c>
      <c r="B45" s="6" t="s">
        <v>41</v>
      </c>
      <c r="C45" s="7">
        <f t="shared" si="0"/>
        <v>48349000</v>
      </c>
      <c r="D45" s="8">
        <v>48349000</v>
      </c>
      <c r="E45" s="8">
        <v>0</v>
      </c>
      <c r="F45" s="8">
        <v>0</v>
      </c>
    </row>
    <row r="46" spans="1:6" ht="25.5">
      <c r="A46" s="9">
        <v>41033900</v>
      </c>
      <c r="B46" s="10" t="s">
        <v>42</v>
      </c>
      <c r="C46" s="11">
        <f t="shared" si="0"/>
        <v>44555500</v>
      </c>
      <c r="D46" s="12">
        <v>44555500</v>
      </c>
      <c r="E46" s="12">
        <v>0</v>
      </c>
      <c r="F46" s="12">
        <v>0</v>
      </c>
    </row>
    <row r="47" spans="1:6" ht="25.5">
      <c r="A47" s="9">
        <v>41034200</v>
      </c>
      <c r="B47" s="10" t="s">
        <v>43</v>
      </c>
      <c r="C47" s="11">
        <f t="shared" si="0"/>
        <v>3793500</v>
      </c>
      <c r="D47" s="12">
        <v>3793500</v>
      </c>
      <c r="E47" s="12">
        <v>0</v>
      </c>
      <c r="F47" s="12">
        <v>0</v>
      </c>
    </row>
    <row r="48" spans="1:6" ht="25.5">
      <c r="A48" s="5">
        <v>41040000</v>
      </c>
      <c r="B48" s="6" t="s">
        <v>44</v>
      </c>
      <c r="C48" s="7">
        <f t="shared" si="0"/>
        <v>3499147</v>
      </c>
      <c r="D48" s="8">
        <v>3499147</v>
      </c>
      <c r="E48" s="8">
        <v>0</v>
      </c>
      <c r="F48" s="8">
        <v>0</v>
      </c>
    </row>
    <row r="49" spans="1:6" ht="63.75">
      <c r="A49" s="9">
        <v>41040200</v>
      </c>
      <c r="B49" s="10" t="s">
        <v>45</v>
      </c>
      <c r="C49" s="11">
        <f t="shared" si="0"/>
        <v>3499147</v>
      </c>
      <c r="D49" s="12">
        <v>3499147</v>
      </c>
      <c r="E49" s="12">
        <v>0</v>
      </c>
      <c r="F49" s="12">
        <v>0</v>
      </c>
    </row>
    <row r="50" spans="1:6" ht="25.5">
      <c r="A50" s="5">
        <v>41050000</v>
      </c>
      <c r="B50" s="6" t="s">
        <v>46</v>
      </c>
      <c r="C50" s="7">
        <f t="shared" si="0"/>
        <v>2867393</v>
      </c>
      <c r="D50" s="8">
        <v>2867393</v>
      </c>
      <c r="E50" s="8">
        <v>0</v>
      </c>
      <c r="F50" s="8">
        <v>0</v>
      </c>
    </row>
    <row r="51" spans="1:6" ht="38.25">
      <c r="A51" s="9">
        <v>41051000</v>
      </c>
      <c r="B51" s="10" t="s">
        <v>47</v>
      </c>
      <c r="C51" s="11">
        <f t="shared" si="0"/>
        <v>1236300</v>
      </c>
      <c r="D51" s="12">
        <v>1236300</v>
      </c>
      <c r="E51" s="12">
        <v>0</v>
      </c>
      <c r="F51" s="12">
        <v>0</v>
      </c>
    </row>
    <row r="52" spans="1:6" ht="51">
      <c r="A52" s="9">
        <v>41051500</v>
      </c>
      <c r="B52" s="10" t="s">
        <v>48</v>
      </c>
      <c r="C52" s="11">
        <f t="shared" si="0"/>
        <v>122300</v>
      </c>
      <c r="D52" s="12">
        <v>122300</v>
      </c>
      <c r="E52" s="12">
        <v>0</v>
      </c>
      <c r="F52" s="12">
        <v>0</v>
      </c>
    </row>
    <row r="53" spans="1:6" ht="12.75">
      <c r="A53" s="9">
        <v>41053900</v>
      </c>
      <c r="B53" s="10" t="s">
        <v>49</v>
      </c>
      <c r="C53" s="11">
        <f t="shared" si="0"/>
        <v>1508793</v>
      </c>
      <c r="D53" s="12">
        <v>1508793</v>
      </c>
      <c r="E53" s="12">
        <v>0</v>
      </c>
      <c r="F53" s="12">
        <v>0</v>
      </c>
    </row>
    <row r="54" spans="1:6" ht="12.75">
      <c r="A54" s="15" t="s">
        <v>51</v>
      </c>
      <c r="B54" s="14" t="s">
        <v>50</v>
      </c>
      <c r="C54" s="7">
        <f t="shared" si="0"/>
        <v>107215240</v>
      </c>
      <c r="D54" s="7">
        <v>106731340</v>
      </c>
      <c r="E54" s="7">
        <v>483900</v>
      </c>
      <c r="F54" s="7">
        <v>0</v>
      </c>
    </row>
    <row r="55" spans="2:5" ht="12.75">
      <c r="B55" s="18"/>
      <c r="C55" s="18"/>
      <c r="D55" s="18"/>
      <c r="E55" s="18"/>
    </row>
    <row r="56" spans="2:5" ht="12.75">
      <c r="B56" s="18"/>
      <c r="C56" s="18"/>
      <c r="D56" s="18"/>
      <c r="E56" s="18"/>
    </row>
    <row r="57" spans="2:5" ht="12.75">
      <c r="B57" s="19" t="s">
        <v>58</v>
      </c>
      <c r="C57" s="18"/>
      <c r="D57" s="18"/>
      <c r="E57" s="19" t="s">
        <v>59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60</v>
      </c>
    </row>
    <row r="2" ht="12.75">
      <c r="D2" t="s">
        <v>61</v>
      </c>
    </row>
    <row r="3" ht="12.75">
      <c r="D3" t="s">
        <v>62</v>
      </c>
    </row>
    <row r="4" ht="12.75">
      <c r="D4" t="s">
        <v>57</v>
      </c>
    </row>
    <row r="5" spans="1:6" ht="12.75">
      <c r="A5" s="20" t="s">
        <v>63</v>
      </c>
      <c r="B5" s="21"/>
      <c r="C5" s="21"/>
      <c r="D5" s="21"/>
      <c r="E5" s="21"/>
      <c r="F5" s="21"/>
    </row>
    <row r="6" spans="1:6" ht="12.75">
      <c r="A6" s="25" t="s">
        <v>52</v>
      </c>
      <c r="B6" s="1"/>
      <c r="C6" s="1"/>
      <c r="D6" s="1"/>
      <c r="E6" s="1"/>
      <c r="F6" s="1"/>
    </row>
    <row r="7" spans="1:6" ht="12.75">
      <c r="A7" s="16" t="s">
        <v>53</v>
      </c>
      <c r="F7" s="2" t="s">
        <v>1</v>
      </c>
    </row>
    <row r="8" spans="1:6" ht="12.75">
      <c r="A8" s="22" t="s">
        <v>2</v>
      </c>
      <c r="B8" s="22" t="s">
        <v>64</v>
      </c>
      <c r="C8" s="23" t="s">
        <v>4</v>
      </c>
      <c r="D8" s="22" t="s">
        <v>5</v>
      </c>
      <c r="E8" s="22" t="s">
        <v>6</v>
      </c>
      <c r="F8" s="22"/>
    </row>
    <row r="9" spans="1:6" ht="12.75">
      <c r="A9" s="22"/>
      <c r="B9" s="22"/>
      <c r="C9" s="22"/>
      <c r="D9" s="22"/>
      <c r="E9" s="22" t="s">
        <v>7</v>
      </c>
      <c r="F9" s="22" t="s">
        <v>8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26" t="s">
        <v>65</v>
      </c>
      <c r="B12" s="27"/>
      <c r="C12" s="27"/>
      <c r="D12" s="27"/>
      <c r="E12" s="27"/>
      <c r="F12" s="28"/>
    </row>
    <row r="13" spans="1:6" ht="12.75">
      <c r="A13" s="5">
        <v>200000</v>
      </c>
      <c r="B13" s="6" t="s">
        <v>66</v>
      </c>
      <c r="C13" s="7">
        <f>D13+E13</f>
        <v>0</v>
      </c>
      <c r="D13" s="8">
        <v>-1381000</v>
      </c>
      <c r="E13" s="8">
        <v>1381000</v>
      </c>
      <c r="F13" s="8">
        <v>0</v>
      </c>
    </row>
    <row r="14" spans="1:6" ht="25.5">
      <c r="A14" s="5">
        <v>208000</v>
      </c>
      <c r="B14" s="6" t="s">
        <v>67</v>
      </c>
      <c r="C14" s="7">
        <f>D14+E14</f>
        <v>0</v>
      </c>
      <c r="D14" s="8">
        <v>-1381000</v>
      </c>
      <c r="E14" s="8">
        <v>1381000</v>
      </c>
      <c r="F14" s="8">
        <v>0</v>
      </c>
    </row>
    <row r="15" spans="1:6" ht="38.25">
      <c r="A15" s="9">
        <v>208400</v>
      </c>
      <c r="B15" s="10" t="s">
        <v>68</v>
      </c>
      <c r="C15" s="11">
        <f>D15+E15</f>
        <v>0</v>
      </c>
      <c r="D15" s="12">
        <v>-1381000</v>
      </c>
      <c r="E15" s="12">
        <v>1381000</v>
      </c>
      <c r="F15" s="12">
        <v>0</v>
      </c>
    </row>
    <row r="16" spans="1:6" ht="12.75">
      <c r="A16" s="15" t="s">
        <v>51</v>
      </c>
      <c r="B16" s="14" t="s">
        <v>69</v>
      </c>
      <c r="C16" s="7">
        <f>D16+E16</f>
        <v>0</v>
      </c>
      <c r="D16" s="7">
        <v>-1381000</v>
      </c>
      <c r="E16" s="7">
        <v>1381000</v>
      </c>
      <c r="F16" s="7">
        <v>0</v>
      </c>
    </row>
    <row r="17" spans="1:6" ht="12.75">
      <c r="A17" s="26" t="s">
        <v>70</v>
      </c>
      <c r="B17" s="27"/>
      <c r="C17" s="27"/>
      <c r="D17" s="27"/>
      <c r="E17" s="27"/>
      <c r="F17" s="28"/>
    </row>
    <row r="18" spans="1:6" ht="12.75">
      <c r="A18" s="5">
        <v>600000</v>
      </c>
      <c r="B18" s="6" t="s">
        <v>71</v>
      </c>
      <c r="C18" s="7">
        <f>D18+E18</f>
        <v>0</v>
      </c>
      <c r="D18" s="8">
        <v>-1381000</v>
      </c>
      <c r="E18" s="8">
        <v>1381000</v>
      </c>
      <c r="F18" s="8">
        <v>0</v>
      </c>
    </row>
    <row r="19" spans="1:6" ht="12.75">
      <c r="A19" s="5">
        <v>602000</v>
      </c>
      <c r="B19" s="6" t="s">
        <v>72</v>
      </c>
      <c r="C19" s="7">
        <f>D19+E19</f>
        <v>0</v>
      </c>
      <c r="D19" s="8">
        <v>-1381000</v>
      </c>
      <c r="E19" s="8">
        <v>1381000</v>
      </c>
      <c r="F19" s="8">
        <v>0</v>
      </c>
    </row>
    <row r="20" spans="1:6" ht="38.25">
      <c r="A20" s="9">
        <v>602400</v>
      </c>
      <c r="B20" s="10" t="s">
        <v>68</v>
      </c>
      <c r="C20" s="11">
        <f>D20+E20</f>
        <v>0</v>
      </c>
      <c r="D20" s="12">
        <v>-1381000</v>
      </c>
      <c r="E20" s="12">
        <v>1381000</v>
      </c>
      <c r="F20" s="12">
        <v>0</v>
      </c>
    </row>
    <row r="21" spans="1:6" ht="12.75">
      <c r="A21" s="15" t="s">
        <v>51</v>
      </c>
      <c r="B21" s="14" t="s">
        <v>69</v>
      </c>
      <c r="C21" s="7">
        <f>D21+E21</f>
        <v>0</v>
      </c>
      <c r="D21" s="7">
        <v>-1381000</v>
      </c>
      <c r="E21" s="7">
        <v>1381000</v>
      </c>
      <c r="F21" s="7">
        <v>0</v>
      </c>
    </row>
    <row r="23" spans="2:6" ht="12.75">
      <c r="B23" s="18"/>
      <c r="C23" s="18"/>
      <c r="D23" s="18"/>
      <c r="E23" s="18"/>
      <c r="F23" s="18"/>
    </row>
    <row r="24" spans="2:6" ht="12.75">
      <c r="B24" s="19" t="s">
        <v>58</v>
      </c>
      <c r="C24" s="18"/>
      <c r="D24" s="18"/>
      <c r="E24" s="19" t="s">
        <v>59</v>
      </c>
      <c r="F24" s="18"/>
    </row>
    <row r="25" spans="2:6" ht="12.75">
      <c r="B25" s="18"/>
      <c r="C25" s="18"/>
      <c r="D25" s="18"/>
      <c r="E25" s="18"/>
      <c r="F25" s="18"/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73</v>
      </c>
    </row>
    <row r="2" ht="12.75">
      <c r="M2" t="s">
        <v>61</v>
      </c>
    </row>
    <row r="3" ht="12.75">
      <c r="M3" t="s">
        <v>56</v>
      </c>
    </row>
    <row r="4" ht="12.75">
      <c r="M4" t="s">
        <v>57</v>
      </c>
    </row>
    <row r="5" spans="1:16" ht="12.75">
      <c r="A5" s="29" t="s">
        <v>74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9" t="s">
        <v>75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0" t="s">
        <v>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53</v>
      </c>
      <c r="P8" s="2" t="s">
        <v>1</v>
      </c>
    </row>
    <row r="9" spans="1:16" ht="12.75">
      <c r="A9" s="31" t="s">
        <v>76</v>
      </c>
      <c r="B9" s="31" t="s">
        <v>77</v>
      </c>
      <c r="C9" s="31" t="s">
        <v>78</v>
      </c>
      <c r="D9" s="22" t="s">
        <v>79</v>
      </c>
      <c r="E9" s="22" t="s">
        <v>5</v>
      </c>
      <c r="F9" s="22"/>
      <c r="G9" s="22"/>
      <c r="H9" s="22"/>
      <c r="I9" s="22"/>
      <c r="J9" s="22" t="s">
        <v>6</v>
      </c>
      <c r="K9" s="22"/>
      <c r="L9" s="22"/>
      <c r="M9" s="22"/>
      <c r="N9" s="22"/>
      <c r="O9" s="22"/>
      <c r="P9" s="23" t="s">
        <v>80</v>
      </c>
    </row>
    <row r="10" spans="1:16" ht="12.75">
      <c r="A10" s="22"/>
      <c r="B10" s="22"/>
      <c r="C10" s="22"/>
      <c r="D10" s="22"/>
      <c r="E10" s="23" t="s">
        <v>7</v>
      </c>
      <c r="F10" s="22" t="s">
        <v>81</v>
      </c>
      <c r="G10" s="22" t="s">
        <v>82</v>
      </c>
      <c r="H10" s="22"/>
      <c r="I10" s="22" t="s">
        <v>83</v>
      </c>
      <c r="J10" s="23" t="s">
        <v>7</v>
      </c>
      <c r="K10" s="22" t="s">
        <v>8</v>
      </c>
      <c r="L10" s="22" t="s">
        <v>81</v>
      </c>
      <c r="M10" s="22" t="s">
        <v>82</v>
      </c>
      <c r="N10" s="22"/>
      <c r="O10" s="22" t="s">
        <v>83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84</v>
      </c>
      <c r="H11" s="22" t="s">
        <v>85</v>
      </c>
      <c r="I11" s="22"/>
      <c r="J11" s="22"/>
      <c r="K11" s="22"/>
      <c r="L11" s="22"/>
      <c r="M11" s="22" t="s">
        <v>84</v>
      </c>
      <c r="N11" s="22" t="s">
        <v>85</v>
      </c>
      <c r="O11" s="22"/>
      <c r="P11" s="22"/>
    </row>
    <row r="12" spans="1:16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32" t="s">
        <v>86</v>
      </c>
      <c r="B14" s="33"/>
      <c r="C14" s="34"/>
      <c r="D14" s="35" t="s">
        <v>87</v>
      </c>
      <c r="E14" s="36">
        <v>2738100</v>
      </c>
      <c r="F14" s="37">
        <v>2738100</v>
      </c>
      <c r="G14" s="37">
        <v>1878600</v>
      </c>
      <c r="H14" s="37">
        <v>72500</v>
      </c>
      <c r="I14" s="37">
        <v>0</v>
      </c>
      <c r="J14" s="36">
        <v>3600</v>
      </c>
      <c r="K14" s="37">
        <v>0</v>
      </c>
      <c r="L14" s="37">
        <v>3600</v>
      </c>
      <c r="M14" s="37">
        <v>0</v>
      </c>
      <c r="N14" s="37">
        <v>0</v>
      </c>
      <c r="O14" s="37">
        <v>0</v>
      </c>
      <c r="P14" s="36">
        <f aca="true" t="shared" si="0" ref="P14:P66">E14+J14</f>
        <v>2741700</v>
      </c>
    </row>
    <row r="15" spans="1:16" ht="12.75">
      <c r="A15" s="32" t="s">
        <v>88</v>
      </c>
      <c r="B15" s="33"/>
      <c r="C15" s="34"/>
      <c r="D15" s="35" t="s">
        <v>87</v>
      </c>
      <c r="E15" s="36">
        <v>2738100</v>
      </c>
      <c r="F15" s="37">
        <v>2738100</v>
      </c>
      <c r="G15" s="37">
        <v>1878600</v>
      </c>
      <c r="H15" s="37">
        <v>72500</v>
      </c>
      <c r="I15" s="37">
        <v>0</v>
      </c>
      <c r="J15" s="36">
        <v>3600</v>
      </c>
      <c r="K15" s="37">
        <v>0</v>
      </c>
      <c r="L15" s="37">
        <v>3600</v>
      </c>
      <c r="M15" s="37">
        <v>0</v>
      </c>
      <c r="N15" s="37">
        <v>0</v>
      </c>
      <c r="O15" s="37">
        <v>0</v>
      </c>
      <c r="P15" s="36">
        <f t="shared" si="0"/>
        <v>2741700</v>
      </c>
    </row>
    <row r="16" spans="1:16" ht="63.75">
      <c r="A16" s="38" t="s">
        <v>89</v>
      </c>
      <c r="B16" s="38" t="s">
        <v>90</v>
      </c>
      <c r="C16" s="39" t="s">
        <v>91</v>
      </c>
      <c r="D16" s="40" t="s">
        <v>92</v>
      </c>
      <c r="E16" s="41">
        <v>2302000</v>
      </c>
      <c r="F16" s="42">
        <v>2302000</v>
      </c>
      <c r="G16" s="42">
        <v>1767000</v>
      </c>
      <c r="H16" s="42">
        <v>72500</v>
      </c>
      <c r="I16" s="42">
        <v>0</v>
      </c>
      <c r="J16" s="41">
        <v>3600</v>
      </c>
      <c r="K16" s="42">
        <v>0</v>
      </c>
      <c r="L16" s="42">
        <v>3600</v>
      </c>
      <c r="M16" s="42">
        <v>0</v>
      </c>
      <c r="N16" s="42">
        <v>0</v>
      </c>
      <c r="O16" s="42">
        <v>0</v>
      </c>
      <c r="P16" s="41">
        <f t="shared" si="0"/>
        <v>2305600</v>
      </c>
    </row>
    <row r="17" spans="1:16" ht="25.5">
      <c r="A17" s="38" t="s">
        <v>93</v>
      </c>
      <c r="B17" s="38" t="s">
        <v>94</v>
      </c>
      <c r="C17" s="39" t="s">
        <v>95</v>
      </c>
      <c r="D17" s="40" t="s">
        <v>96</v>
      </c>
      <c r="E17" s="41">
        <v>136100</v>
      </c>
      <c r="F17" s="42">
        <v>136100</v>
      </c>
      <c r="G17" s="42">
        <v>111600</v>
      </c>
      <c r="H17" s="42">
        <v>0</v>
      </c>
      <c r="I17" s="42">
        <v>0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1">
        <f t="shared" si="0"/>
        <v>136100</v>
      </c>
    </row>
    <row r="18" spans="1:16" ht="51">
      <c r="A18" s="38" t="s">
        <v>97</v>
      </c>
      <c r="B18" s="38" t="s">
        <v>98</v>
      </c>
      <c r="C18" s="39" t="s">
        <v>99</v>
      </c>
      <c r="D18" s="40" t="s">
        <v>100</v>
      </c>
      <c r="E18" s="41">
        <v>200000</v>
      </c>
      <c r="F18" s="42">
        <v>200000</v>
      </c>
      <c r="G18" s="42">
        <v>0</v>
      </c>
      <c r="H18" s="42">
        <v>0</v>
      </c>
      <c r="I18" s="42">
        <v>0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1">
        <f t="shared" si="0"/>
        <v>200000</v>
      </c>
    </row>
    <row r="19" spans="1:16" ht="25.5">
      <c r="A19" s="38" t="s">
        <v>101</v>
      </c>
      <c r="B19" s="38" t="s">
        <v>102</v>
      </c>
      <c r="C19" s="39" t="s">
        <v>103</v>
      </c>
      <c r="D19" s="40" t="s">
        <v>104</v>
      </c>
      <c r="E19" s="41">
        <v>100000</v>
      </c>
      <c r="F19" s="42">
        <v>100000</v>
      </c>
      <c r="G19" s="42">
        <v>0</v>
      </c>
      <c r="H19" s="42">
        <v>0</v>
      </c>
      <c r="I19" s="42">
        <v>0</v>
      </c>
      <c r="J19" s="41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1">
        <f t="shared" si="0"/>
        <v>100000</v>
      </c>
    </row>
    <row r="20" spans="1:16" ht="89.25">
      <c r="A20" s="32" t="s">
        <v>105</v>
      </c>
      <c r="B20" s="33"/>
      <c r="C20" s="34"/>
      <c r="D20" s="35" t="s">
        <v>106</v>
      </c>
      <c r="E20" s="36">
        <v>11209819</v>
      </c>
      <c r="F20" s="37">
        <v>11209819</v>
      </c>
      <c r="G20" s="37">
        <v>861000</v>
      </c>
      <c r="H20" s="37">
        <v>5200</v>
      </c>
      <c r="I20" s="37">
        <v>0</v>
      </c>
      <c r="J20" s="36">
        <v>500000</v>
      </c>
      <c r="K20" s="37">
        <v>0</v>
      </c>
      <c r="L20" s="37">
        <v>0</v>
      </c>
      <c r="M20" s="37">
        <v>0</v>
      </c>
      <c r="N20" s="37">
        <v>0</v>
      </c>
      <c r="O20" s="37">
        <v>500000</v>
      </c>
      <c r="P20" s="36">
        <f t="shared" si="0"/>
        <v>11709819</v>
      </c>
    </row>
    <row r="21" spans="1:16" ht="89.25">
      <c r="A21" s="32" t="s">
        <v>107</v>
      </c>
      <c r="B21" s="33"/>
      <c r="C21" s="34"/>
      <c r="D21" s="35" t="s">
        <v>106</v>
      </c>
      <c r="E21" s="36">
        <v>11209819</v>
      </c>
      <c r="F21" s="37">
        <v>11209819</v>
      </c>
      <c r="G21" s="37">
        <v>861000</v>
      </c>
      <c r="H21" s="37">
        <v>5200</v>
      </c>
      <c r="I21" s="37">
        <v>0</v>
      </c>
      <c r="J21" s="36">
        <v>500000</v>
      </c>
      <c r="K21" s="37">
        <v>0</v>
      </c>
      <c r="L21" s="37">
        <v>0</v>
      </c>
      <c r="M21" s="37">
        <v>0</v>
      </c>
      <c r="N21" s="37">
        <v>0</v>
      </c>
      <c r="O21" s="37">
        <v>500000</v>
      </c>
      <c r="P21" s="36">
        <f t="shared" si="0"/>
        <v>11709819</v>
      </c>
    </row>
    <row r="22" spans="1:16" ht="25.5">
      <c r="A22" s="38" t="s">
        <v>108</v>
      </c>
      <c r="B22" s="38" t="s">
        <v>94</v>
      </c>
      <c r="C22" s="39" t="s">
        <v>95</v>
      </c>
      <c r="D22" s="40" t="s">
        <v>96</v>
      </c>
      <c r="E22" s="41">
        <v>200000</v>
      </c>
      <c r="F22" s="42">
        <v>200000</v>
      </c>
      <c r="G22" s="42">
        <v>0</v>
      </c>
      <c r="H22" s="42">
        <v>0</v>
      </c>
      <c r="I22" s="42">
        <v>0</v>
      </c>
      <c r="J22" s="41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1">
        <f t="shared" si="0"/>
        <v>200000</v>
      </c>
    </row>
    <row r="23" spans="1:16" ht="25.5">
      <c r="A23" s="38" t="s">
        <v>109</v>
      </c>
      <c r="B23" s="38" t="s">
        <v>110</v>
      </c>
      <c r="C23" s="39" t="s">
        <v>111</v>
      </c>
      <c r="D23" s="40" t="s">
        <v>112</v>
      </c>
      <c r="E23" s="41">
        <v>7566922</v>
      </c>
      <c r="F23" s="42">
        <v>7566922</v>
      </c>
      <c r="G23" s="42">
        <v>0</v>
      </c>
      <c r="H23" s="42">
        <v>0</v>
      </c>
      <c r="I23" s="42">
        <v>0</v>
      </c>
      <c r="J23" s="41">
        <v>500000</v>
      </c>
      <c r="K23" s="42">
        <v>0</v>
      </c>
      <c r="L23" s="42">
        <v>0</v>
      </c>
      <c r="M23" s="42">
        <v>0</v>
      </c>
      <c r="N23" s="42">
        <v>0</v>
      </c>
      <c r="O23" s="42">
        <v>500000</v>
      </c>
      <c r="P23" s="41">
        <f t="shared" si="0"/>
        <v>8066922</v>
      </c>
    </row>
    <row r="24" spans="1:16" ht="38.25">
      <c r="A24" s="38" t="s">
        <v>113</v>
      </c>
      <c r="B24" s="38" t="s">
        <v>114</v>
      </c>
      <c r="C24" s="39" t="s">
        <v>115</v>
      </c>
      <c r="D24" s="40" t="s">
        <v>116</v>
      </c>
      <c r="E24" s="41">
        <v>1518597</v>
      </c>
      <c r="F24" s="42">
        <v>1518597</v>
      </c>
      <c r="G24" s="42">
        <v>0</v>
      </c>
      <c r="H24" s="42">
        <v>0</v>
      </c>
      <c r="I24" s="42">
        <v>0</v>
      </c>
      <c r="J24" s="41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1">
        <f t="shared" si="0"/>
        <v>1518597</v>
      </c>
    </row>
    <row r="25" spans="1:16" ht="25.5">
      <c r="A25" s="38" t="s">
        <v>117</v>
      </c>
      <c r="B25" s="38" t="s">
        <v>118</v>
      </c>
      <c r="C25" s="39" t="s">
        <v>119</v>
      </c>
      <c r="D25" s="40" t="s">
        <v>120</v>
      </c>
      <c r="E25" s="41">
        <v>422300</v>
      </c>
      <c r="F25" s="42">
        <v>422300</v>
      </c>
      <c r="G25" s="42">
        <v>0</v>
      </c>
      <c r="H25" s="42">
        <v>0</v>
      </c>
      <c r="I25" s="42">
        <v>0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1">
        <f t="shared" si="0"/>
        <v>422300</v>
      </c>
    </row>
    <row r="26" spans="1:16" ht="25.5">
      <c r="A26" s="38" t="s">
        <v>121</v>
      </c>
      <c r="B26" s="38" t="s">
        <v>122</v>
      </c>
      <c r="C26" s="39" t="s">
        <v>123</v>
      </c>
      <c r="D26" s="40" t="s">
        <v>124</v>
      </c>
      <c r="E26" s="41">
        <v>30000</v>
      </c>
      <c r="F26" s="42">
        <v>30000</v>
      </c>
      <c r="G26" s="42">
        <v>0</v>
      </c>
      <c r="H26" s="42">
        <v>0</v>
      </c>
      <c r="I26" s="42">
        <v>0</v>
      </c>
      <c r="J26" s="41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1">
        <f t="shared" si="0"/>
        <v>30000</v>
      </c>
    </row>
    <row r="27" spans="1:16" ht="38.25">
      <c r="A27" s="38" t="s">
        <v>125</v>
      </c>
      <c r="B27" s="38" t="s">
        <v>126</v>
      </c>
      <c r="C27" s="39" t="s">
        <v>123</v>
      </c>
      <c r="D27" s="40" t="s">
        <v>127</v>
      </c>
      <c r="E27" s="41">
        <v>1172000</v>
      </c>
      <c r="F27" s="42">
        <v>1172000</v>
      </c>
      <c r="G27" s="42">
        <v>861000</v>
      </c>
      <c r="H27" s="42">
        <v>5200</v>
      </c>
      <c r="I27" s="42">
        <v>0</v>
      </c>
      <c r="J27" s="41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1">
        <f t="shared" si="0"/>
        <v>1172000</v>
      </c>
    </row>
    <row r="28" spans="1:16" ht="25.5">
      <c r="A28" s="38" t="s">
        <v>128</v>
      </c>
      <c r="B28" s="38" t="s">
        <v>102</v>
      </c>
      <c r="C28" s="39" t="s">
        <v>103</v>
      </c>
      <c r="D28" s="40" t="s">
        <v>104</v>
      </c>
      <c r="E28" s="41">
        <v>100000</v>
      </c>
      <c r="F28" s="42">
        <v>100000</v>
      </c>
      <c r="G28" s="42">
        <v>0</v>
      </c>
      <c r="H28" s="42">
        <v>0</v>
      </c>
      <c r="I28" s="42">
        <v>0</v>
      </c>
      <c r="J28" s="41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1">
        <f t="shared" si="0"/>
        <v>100000</v>
      </c>
    </row>
    <row r="29" spans="1:16" ht="38.25">
      <c r="A29" s="38" t="s">
        <v>129</v>
      </c>
      <c r="B29" s="38" t="s">
        <v>130</v>
      </c>
      <c r="C29" s="39" t="s">
        <v>131</v>
      </c>
      <c r="D29" s="40" t="s">
        <v>132</v>
      </c>
      <c r="E29" s="41">
        <v>200000</v>
      </c>
      <c r="F29" s="42">
        <v>200000</v>
      </c>
      <c r="G29" s="42">
        <v>0</v>
      </c>
      <c r="H29" s="42">
        <v>0</v>
      </c>
      <c r="I29" s="42">
        <v>0</v>
      </c>
      <c r="J29" s="41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1">
        <f t="shared" si="0"/>
        <v>200000</v>
      </c>
    </row>
    <row r="30" spans="1:16" ht="12.75">
      <c r="A30" s="32" t="s">
        <v>133</v>
      </c>
      <c r="B30" s="33"/>
      <c r="C30" s="34"/>
      <c r="D30" s="35" t="s">
        <v>134</v>
      </c>
      <c r="E30" s="36">
        <v>66413588</v>
      </c>
      <c r="F30" s="37">
        <v>66413588</v>
      </c>
      <c r="G30" s="37">
        <v>49276000</v>
      </c>
      <c r="H30" s="37">
        <v>4121800</v>
      </c>
      <c r="I30" s="37">
        <v>0</v>
      </c>
      <c r="J30" s="36">
        <v>907000</v>
      </c>
      <c r="K30" s="37">
        <v>0</v>
      </c>
      <c r="L30" s="37">
        <v>44000</v>
      </c>
      <c r="M30" s="37">
        <v>0</v>
      </c>
      <c r="N30" s="37">
        <v>0</v>
      </c>
      <c r="O30" s="37">
        <v>863000</v>
      </c>
      <c r="P30" s="36">
        <f t="shared" si="0"/>
        <v>67320588</v>
      </c>
    </row>
    <row r="31" spans="1:16" ht="12.75">
      <c r="A31" s="32" t="s">
        <v>135</v>
      </c>
      <c r="B31" s="33"/>
      <c r="C31" s="34"/>
      <c r="D31" s="35" t="s">
        <v>134</v>
      </c>
      <c r="E31" s="36">
        <v>66413588</v>
      </c>
      <c r="F31" s="37">
        <v>66413588</v>
      </c>
      <c r="G31" s="37">
        <v>49276000</v>
      </c>
      <c r="H31" s="37">
        <v>4121800</v>
      </c>
      <c r="I31" s="37">
        <v>0</v>
      </c>
      <c r="J31" s="36">
        <v>907000</v>
      </c>
      <c r="K31" s="37">
        <v>0</v>
      </c>
      <c r="L31" s="37">
        <v>44000</v>
      </c>
      <c r="M31" s="37">
        <v>0</v>
      </c>
      <c r="N31" s="37">
        <v>0</v>
      </c>
      <c r="O31" s="37">
        <v>863000</v>
      </c>
      <c r="P31" s="36">
        <f t="shared" si="0"/>
        <v>67320588</v>
      </c>
    </row>
    <row r="32" spans="1:16" ht="51">
      <c r="A32" s="38" t="s">
        <v>136</v>
      </c>
      <c r="B32" s="38" t="s">
        <v>137</v>
      </c>
      <c r="C32" s="39" t="s">
        <v>138</v>
      </c>
      <c r="D32" s="40" t="s">
        <v>139</v>
      </c>
      <c r="E32" s="41">
        <v>60141688</v>
      </c>
      <c r="F32" s="42">
        <v>60141688</v>
      </c>
      <c r="G32" s="42">
        <v>44408600</v>
      </c>
      <c r="H32" s="42">
        <v>3971000</v>
      </c>
      <c r="I32" s="42">
        <v>0</v>
      </c>
      <c r="J32" s="41">
        <v>907000</v>
      </c>
      <c r="K32" s="42">
        <v>0</v>
      </c>
      <c r="L32" s="42">
        <v>44000</v>
      </c>
      <c r="M32" s="42">
        <v>0</v>
      </c>
      <c r="N32" s="42">
        <v>0</v>
      </c>
      <c r="O32" s="42">
        <v>863000</v>
      </c>
      <c r="P32" s="41">
        <f t="shared" si="0"/>
        <v>61048688</v>
      </c>
    </row>
    <row r="33" spans="1:16" ht="38.25">
      <c r="A33" s="38" t="s">
        <v>140</v>
      </c>
      <c r="B33" s="38" t="s">
        <v>103</v>
      </c>
      <c r="C33" s="39" t="s">
        <v>141</v>
      </c>
      <c r="D33" s="40" t="s">
        <v>142</v>
      </c>
      <c r="E33" s="41">
        <v>1934100</v>
      </c>
      <c r="F33" s="42">
        <v>1934100</v>
      </c>
      <c r="G33" s="42">
        <v>1490000</v>
      </c>
      <c r="H33" s="42">
        <v>88800</v>
      </c>
      <c r="I33" s="42">
        <v>0</v>
      </c>
      <c r="J33" s="41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1">
        <f t="shared" si="0"/>
        <v>1934100</v>
      </c>
    </row>
    <row r="34" spans="1:16" ht="25.5">
      <c r="A34" s="38" t="s">
        <v>143</v>
      </c>
      <c r="B34" s="38" t="s">
        <v>144</v>
      </c>
      <c r="C34" s="39" t="s">
        <v>145</v>
      </c>
      <c r="D34" s="40" t="s">
        <v>146</v>
      </c>
      <c r="E34" s="41">
        <v>782700</v>
      </c>
      <c r="F34" s="42">
        <v>782700</v>
      </c>
      <c r="G34" s="42">
        <v>601000</v>
      </c>
      <c r="H34" s="42">
        <v>22500</v>
      </c>
      <c r="I34" s="42">
        <v>0</v>
      </c>
      <c r="J34" s="41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1">
        <f t="shared" si="0"/>
        <v>782700</v>
      </c>
    </row>
    <row r="35" spans="1:16" ht="25.5">
      <c r="A35" s="38" t="s">
        <v>147</v>
      </c>
      <c r="B35" s="38" t="s">
        <v>148</v>
      </c>
      <c r="C35" s="39" t="s">
        <v>145</v>
      </c>
      <c r="D35" s="40" t="s">
        <v>149</v>
      </c>
      <c r="E35" s="41">
        <v>1646900</v>
      </c>
      <c r="F35" s="42">
        <v>1646900</v>
      </c>
      <c r="G35" s="42">
        <v>1247500</v>
      </c>
      <c r="H35" s="42">
        <v>24200</v>
      </c>
      <c r="I35" s="42">
        <v>0</v>
      </c>
      <c r="J35" s="41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1">
        <f t="shared" si="0"/>
        <v>1646900</v>
      </c>
    </row>
    <row r="36" spans="1:16" ht="12.75">
      <c r="A36" s="38" t="s">
        <v>150</v>
      </c>
      <c r="B36" s="38" t="s">
        <v>151</v>
      </c>
      <c r="C36" s="39" t="s">
        <v>145</v>
      </c>
      <c r="D36" s="40" t="s">
        <v>152</v>
      </c>
      <c r="E36" s="41">
        <v>12700</v>
      </c>
      <c r="F36" s="42">
        <v>12700</v>
      </c>
      <c r="G36" s="42">
        <v>0</v>
      </c>
      <c r="H36" s="42">
        <v>0</v>
      </c>
      <c r="I36" s="42">
        <v>0</v>
      </c>
      <c r="J36" s="41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1">
        <f t="shared" si="0"/>
        <v>12700</v>
      </c>
    </row>
    <row r="37" spans="1:16" ht="25.5">
      <c r="A37" s="38" t="s">
        <v>153</v>
      </c>
      <c r="B37" s="38" t="s">
        <v>154</v>
      </c>
      <c r="C37" s="39" t="s">
        <v>145</v>
      </c>
      <c r="D37" s="40" t="s">
        <v>155</v>
      </c>
      <c r="E37" s="41">
        <v>1236300</v>
      </c>
      <c r="F37" s="42">
        <v>1236300</v>
      </c>
      <c r="G37" s="42">
        <v>1013400</v>
      </c>
      <c r="H37" s="42">
        <v>0</v>
      </c>
      <c r="I37" s="42">
        <v>0</v>
      </c>
      <c r="J37" s="41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1">
        <f t="shared" si="0"/>
        <v>1236300</v>
      </c>
    </row>
    <row r="38" spans="1:16" ht="38.25">
      <c r="A38" s="38" t="s">
        <v>156</v>
      </c>
      <c r="B38" s="38" t="s">
        <v>157</v>
      </c>
      <c r="C38" s="39" t="s">
        <v>131</v>
      </c>
      <c r="D38" s="40" t="s">
        <v>158</v>
      </c>
      <c r="E38" s="41">
        <v>659200</v>
      </c>
      <c r="F38" s="42">
        <v>659200</v>
      </c>
      <c r="G38" s="42">
        <v>515500</v>
      </c>
      <c r="H38" s="42">
        <v>15300</v>
      </c>
      <c r="I38" s="42">
        <v>0</v>
      </c>
      <c r="J38" s="41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1">
        <f t="shared" si="0"/>
        <v>659200</v>
      </c>
    </row>
    <row r="39" spans="1:16" ht="25.5">
      <c r="A39" s="32" t="s">
        <v>159</v>
      </c>
      <c r="B39" s="33"/>
      <c r="C39" s="34"/>
      <c r="D39" s="35" t="s">
        <v>160</v>
      </c>
      <c r="E39" s="36">
        <v>6838493</v>
      </c>
      <c r="F39" s="37">
        <v>6838493</v>
      </c>
      <c r="G39" s="37">
        <v>4743500</v>
      </c>
      <c r="H39" s="37">
        <v>173516</v>
      </c>
      <c r="I39" s="37">
        <v>0</v>
      </c>
      <c r="J39" s="36">
        <v>301400</v>
      </c>
      <c r="K39" s="37">
        <v>0</v>
      </c>
      <c r="L39" s="37">
        <v>283400</v>
      </c>
      <c r="M39" s="37">
        <v>0</v>
      </c>
      <c r="N39" s="37">
        <v>0</v>
      </c>
      <c r="O39" s="37">
        <v>18000</v>
      </c>
      <c r="P39" s="36">
        <f t="shared" si="0"/>
        <v>7139893</v>
      </c>
    </row>
    <row r="40" spans="1:16" ht="25.5">
      <c r="A40" s="32" t="s">
        <v>161</v>
      </c>
      <c r="B40" s="33"/>
      <c r="C40" s="34"/>
      <c r="D40" s="35" t="s">
        <v>160</v>
      </c>
      <c r="E40" s="36">
        <v>6838493</v>
      </c>
      <c r="F40" s="37">
        <v>6838493</v>
      </c>
      <c r="G40" s="37">
        <v>4743500</v>
      </c>
      <c r="H40" s="37">
        <v>173516</v>
      </c>
      <c r="I40" s="37">
        <v>0</v>
      </c>
      <c r="J40" s="36">
        <v>301400</v>
      </c>
      <c r="K40" s="37">
        <v>0</v>
      </c>
      <c r="L40" s="37">
        <v>283400</v>
      </c>
      <c r="M40" s="37">
        <v>0</v>
      </c>
      <c r="N40" s="37">
        <v>0</v>
      </c>
      <c r="O40" s="37">
        <v>18000</v>
      </c>
      <c r="P40" s="36">
        <f t="shared" si="0"/>
        <v>7139893</v>
      </c>
    </row>
    <row r="41" spans="1:16" ht="25.5">
      <c r="A41" s="38" t="s">
        <v>162</v>
      </c>
      <c r="B41" s="38" t="s">
        <v>163</v>
      </c>
      <c r="C41" s="39" t="s">
        <v>99</v>
      </c>
      <c r="D41" s="40" t="s">
        <v>164</v>
      </c>
      <c r="E41" s="41">
        <v>50000</v>
      </c>
      <c r="F41" s="42">
        <v>50000</v>
      </c>
      <c r="G41" s="42">
        <v>0</v>
      </c>
      <c r="H41" s="42">
        <v>0</v>
      </c>
      <c r="I41" s="42">
        <v>0</v>
      </c>
      <c r="J41" s="41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1">
        <f t="shared" si="0"/>
        <v>50000</v>
      </c>
    </row>
    <row r="42" spans="1:16" ht="25.5">
      <c r="A42" s="38" t="s">
        <v>165</v>
      </c>
      <c r="B42" s="38" t="s">
        <v>166</v>
      </c>
      <c r="C42" s="39" t="s">
        <v>167</v>
      </c>
      <c r="D42" s="40" t="s">
        <v>168</v>
      </c>
      <c r="E42" s="41">
        <v>102800</v>
      </c>
      <c r="F42" s="42">
        <v>102800</v>
      </c>
      <c r="G42" s="42">
        <v>0</v>
      </c>
      <c r="H42" s="42">
        <v>0</v>
      </c>
      <c r="I42" s="42">
        <v>0</v>
      </c>
      <c r="J42" s="41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1">
        <f t="shared" si="0"/>
        <v>102800</v>
      </c>
    </row>
    <row r="43" spans="1:16" ht="38.25">
      <c r="A43" s="38" t="s">
        <v>169</v>
      </c>
      <c r="B43" s="38" t="s">
        <v>170</v>
      </c>
      <c r="C43" s="39" t="s">
        <v>167</v>
      </c>
      <c r="D43" s="40" t="s">
        <v>171</v>
      </c>
      <c r="E43" s="41">
        <v>50000</v>
      </c>
      <c r="F43" s="42">
        <v>50000</v>
      </c>
      <c r="G43" s="42">
        <v>0</v>
      </c>
      <c r="H43" s="42">
        <v>0</v>
      </c>
      <c r="I43" s="42">
        <v>0</v>
      </c>
      <c r="J43" s="41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1">
        <f t="shared" si="0"/>
        <v>50000</v>
      </c>
    </row>
    <row r="44" spans="1:16" ht="38.25">
      <c r="A44" s="38" t="s">
        <v>172</v>
      </c>
      <c r="B44" s="38" t="s">
        <v>173</v>
      </c>
      <c r="C44" s="39" t="s">
        <v>167</v>
      </c>
      <c r="D44" s="40" t="s">
        <v>174</v>
      </c>
      <c r="E44" s="41">
        <v>15000</v>
      </c>
      <c r="F44" s="42">
        <v>15000</v>
      </c>
      <c r="G44" s="42">
        <v>0</v>
      </c>
      <c r="H44" s="42">
        <v>0</v>
      </c>
      <c r="I44" s="42">
        <v>0</v>
      </c>
      <c r="J44" s="41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1">
        <f t="shared" si="0"/>
        <v>15000</v>
      </c>
    </row>
    <row r="45" spans="1:16" ht="38.25">
      <c r="A45" s="38" t="s">
        <v>175</v>
      </c>
      <c r="B45" s="38" t="s">
        <v>176</v>
      </c>
      <c r="C45" s="39" t="s">
        <v>167</v>
      </c>
      <c r="D45" s="40" t="s">
        <v>177</v>
      </c>
      <c r="E45" s="41">
        <v>78300</v>
      </c>
      <c r="F45" s="42">
        <v>78300</v>
      </c>
      <c r="G45" s="42">
        <v>0</v>
      </c>
      <c r="H45" s="42">
        <v>0</v>
      </c>
      <c r="I45" s="42">
        <v>0</v>
      </c>
      <c r="J45" s="41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1">
        <f t="shared" si="0"/>
        <v>78300</v>
      </c>
    </row>
    <row r="46" spans="1:16" ht="25.5">
      <c r="A46" s="38" t="s">
        <v>178</v>
      </c>
      <c r="B46" s="38" t="s">
        <v>179</v>
      </c>
      <c r="C46" s="39" t="s">
        <v>99</v>
      </c>
      <c r="D46" s="40" t="s">
        <v>180</v>
      </c>
      <c r="E46" s="41">
        <v>4500</v>
      </c>
      <c r="F46" s="42">
        <v>4500</v>
      </c>
      <c r="G46" s="42">
        <v>0</v>
      </c>
      <c r="H46" s="42">
        <v>0</v>
      </c>
      <c r="I46" s="42">
        <v>0</v>
      </c>
      <c r="J46" s="41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1">
        <f t="shared" si="0"/>
        <v>4500</v>
      </c>
    </row>
    <row r="47" spans="1:16" ht="51">
      <c r="A47" s="38" t="s">
        <v>181</v>
      </c>
      <c r="B47" s="38" t="s">
        <v>182</v>
      </c>
      <c r="C47" s="39" t="s">
        <v>137</v>
      </c>
      <c r="D47" s="40" t="s">
        <v>183</v>
      </c>
      <c r="E47" s="41">
        <v>6082000</v>
      </c>
      <c r="F47" s="42">
        <v>6082000</v>
      </c>
      <c r="G47" s="42">
        <v>4743500</v>
      </c>
      <c r="H47" s="42">
        <v>173516</v>
      </c>
      <c r="I47" s="42">
        <v>0</v>
      </c>
      <c r="J47" s="41">
        <v>301400</v>
      </c>
      <c r="K47" s="42">
        <v>0</v>
      </c>
      <c r="L47" s="42">
        <v>283400</v>
      </c>
      <c r="M47" s="42">
        <v>0</v>
      </c>
      <c r="N47" s="42">
        <v>0</v>
      </c>
      <c r="O47" s="42">
        <v>18000</v>
      </c>
      <c r="P47" s="41">
        <f t="shared" si="0"/>
        <v>6383400</v>
      </c>
    </row>
    <row r="48" spans="1:16" ht="38.25">
      <c r="A48" s="38" t="s">
        <v>184</v>
      </c>
      <c r="B48" s="38" t="s">
        <v>185</v>
      </c>
      <c r="C48" s="39" t="s">
        <v>123</v>
      </c>
      <c r="D48" s="40" t="s">
        <v>186</v>
      </c>
      <c r="E48" s="41">
        <v>50000</v>
      </c>
      <c r="F48" s="42">
        <v>50000</v>
      </c>
      <c r="G48" s="42">
        <v>0</v>
      </c>
      <c r="H48" s="42">
        <v>0</v>
      </c>
      <c r="I48" s="42">
        <v>0</v>
      </c>
      <c r="J48" s="41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1">
        <f t="shared" si="0"/>
        <v>50000</v>
      </c>
    </row>
    <row r="49" spans="1:16" ht="76.5">
      <c r="A49" s="38" t="s">
        <v>187</v>
      </c>
      <c r="B49" s="38" t="s">
        <v>188</v>
      </c>
      <c r="C49" s="39" t="s">
        <v>189</v>
      </c>
      <c r="D49" s="40" t="s">
        <v>190</v>
      </c>
      <c r="E49" s="41">
        <v>310000</v>
      </c>
      <c r="F49" s="42">
        <v>310000</v>
      </c>
      <c r="G49" s="42">
        <v>0</v>
      </c>
      <c r="H49" s="42">
        <v>0</v>
      </c>
      <c r="I49" s="42">
        <v>0</v>
      </c>
      <c r="J49" s="41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1">
        <f t="shared" si="0"/>
        <v>310000</v>
      </c>
    </row>
    <row r="50" spans="1:16" ht="51">
      <c r="A50" s="38" t="s">
        <v>191</v>
      </c>
      <c r="B50" s="38" t="s">
        <v>192</v>
      </c>
      <c r="C50" s="39" t="s">
        <v>189</v>
      </c>
      <c r="D50" s="40" t="s">
        <v>193</v>
      </c>
      <c r="E50" s="41">
        <v>37500</v>
      </c>
      <c r="F50" s="42">
        <v>37500</v>
      </c>
      <c r="G50" s="42">
        <v>0</v>
      </c>
      <c r="H50" s="42">
        <v>0</v>
      </c>
      <c r="I50" s="42">
        <v>0</v>
      </c>
      <c r="J50" s="41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1">
        <f t="shared" si="0"/>
        <v>37500</v>
      </c>
    </row>
    <row r="51" spans="1:16" ht="25.5">
      <c r="A51" s="38" t="s">
        <v>194</v>
      </c>
      <c r="B51" s="38" t="s">
        <v>102</v>
      </c>
      <c r="C51" s="39" t="s">
        <v>103</v>
      </c>
      <c r="D51" s="40" t="s">
        <v>104</v>
      </c>
      <c r="E51" s="41">
        <v>58393</v>
      </c>
      <c r="F51" s="42">
        <v>58393</v>
      </c>
      <c r="G51" s="42">
        <v>0</v>
      </c>
      <c r="H51" s="42">
        <v>0</v>
      </c>
      <c r="I51" s="42">
        <v>0</v>
      </c>
      <c r="J51" s="41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1">
        <f t="shared" si="0"/>
        <v>58393</v>
      </c>
    </row>
    <row r="52" spans="1:16" ht="12.75">
      <c r="A52" s="32" t="s">
        <v>195</v>
      </c>
      <c r="B52" s="33"/>
      <c r="C52" s="34"/>
      <c r="D52" s="35" t="s">
        <v>196</v>
      </c>
      <c r="E52" s="36">
        <v>4700000</v>
      </c>
      <c r="F52" s="37">
        <v>4700000</v>
      </c>
      <c r="G52" s="37">
        <v>3404000</v>
      </c>
      <c r="H52" s="37">
        <v>237200</v>
      </c>
      <c r="I52" s="37">
        <v>0</v>
      </c>
      <c r="J52" s="36">
        <v>152900</v>
      </c>
      <c r="K52" s="37">
        <v>0</v>
      </c>
      <c r="L52" s="37">
        <v>152900</v>
      </c>
      <c r="M52" s="37">
        <v>120000</v>
      </c>
      <c r="N52" s="37">
        <v>0</v>
      </c>
      <c r="O52" s="37">
        <v>0</v>
      </c>
      <c r="P52" s="36">
        <f t="shared" si="0"/>
        <v>4852900</v>
      </c>
    </row>
    <row r="53" spans="1:16" ht="12.75">
      <c r="A53" s="32" t="s">
        <v>197</v>
      </c>
      <c r="B53" s="33"/>
      <c r="C53" s="34"/>
      <c r="D53" s="35" t="s">
        <v>196</v>
      </c>
      <c r="E53" s="36">
        <v>4700000</v>
      </c>
      <c r="F53" s="37">
        <v>4700000</v>
      </c>
      <c r="G53" s="37">
        <v>3404000</v>
      </c>
      <c r="H53" s="37">
        <v>237200</v>
      </c>
      <c r="I53" s="37">
        <v>0</v>
      </c>
      <c r="J53" s="36">
        <v>152900</v>
      </c>
      <c r="K53" s="37">
        <v>0</v>
      </c>
      <c r="L53" s="37">
        <v>152900</v>
      </c>
      <c r="M53" s="37">
        <v>120000</v>
      </c>
      <c r="N53" s="37">
        <v>0</v>
      </c>
      <c r="O53" s="37">
        <v>0</v>
      </c>
      <c r="P53" s="36">
        <f t="shared" si="0"/>
        <v>4852900</v>
      </c>
    </row>
    <row r="54" spans="1:16" ht="25.5">
      <c r="A54" s="38" t="s">
        <v>198</v>
      </c>
      <c r="B54" s="38" t="s">
        <v>199</v>
      </c>
      <c r="C54" s="39" t="s">
        <v>141</v>
      </c>
      <c r="D54" s="40" t="s">
        <v>200</v>
      </c>
      <c r="E54" s="41">
        <v>1550300</v>
      </c>
      <c r="F54" s="42">
        <v>1550300</v>
      </c>
      <c r="G54" s="42">
        <v>1100000</v>
      </c>
      <c r="H54" s="42">
        <v>120200</v>
      </c>
      <c r="I54" s="42">
        <v>0</v>
      </c>
      <c r="J54" s="41">
        <v>149000</v>
      </c>
      <c r="K54" s="42">
        <v>0</v>
      </c>
      <c r="L54" s="42">
        <v>149000</v>
      </c>
      <c r="M54" s="42">
        <v>120000</v>
      </c>
      <c r="N54" s="42">
        <v>0</v>
      </c>
      <c r="O54" s="42">
        <v>0</v>
      </c>
      <c r="P54" s="41">
        <f t="shared" si="0"/>
        <v>1699300</v>
      </c>
    </row>
    <row r="55" spans="1:16" ht="12.75">
      <c r="A55" s="38" t="s">
        <v>201</v>
      </c>
      <c r="B55" s="38" t="s">
        <v>202</v>
      </c>
      <c r="C55" s="39" t="s">
        <v>203</v>
      </c>
      <c r="D55" s="40" t="s">
        <v>204</v>
      </c>
      <c r="E55" s="41">
        <v>1222600</v>
      </c>
      <c r="F55" s="42">
        <v>1222600</v>
      </c>
      <c r="G55" s="42">
        <v>950000</v>
      </c>
      <c r="H55" s="42">
        <v>31000</v>
      </c>
      <c r="I55" s="42">
        <v>0</v>
      </c>
      <c r="J55" s="41">
        <v>500</v>
      </c>
      <c r="K55" s="42">
        <v>0</v>
      </c>
      <c r="L55" s="42">
        <v>500</v>
      </c>
      <c r="M55" s="42">
        <v>0</v>
      </c>
      <c r="N55" s="42">
        <v>0</v>
      </c>
      <c r="O55" s="42">
        <v>0</v>
      </c>
      <c r="P55" s="41">
        <f t="shared" si="0"/>
        <v>1223100</v>
      </c>
    </row>
    <row r="56" spans="1:16" ht="12.75">
      <c r="A56" s="38" t="s">
        <v>205</v>
      </c>
      <c r="B56" s="38" t="s">
        <v>206</v>
      </c>
      <c r="C56" s="39" t="s">
        <v>203</v>
      </c>
      <c r="D56" s="40" t="s">
        <v>207</v>
      </c>
      <c r="E56" s="41">
        <v>201500</v>
      </c>
      <c r="F56" s="42">
        <v>201500</v>
      </c>
      <c r="G56" s="42">
        <v>150000</v>
      </c>
      <c r="H56" s="42">
        <v>8000</v>
      </c>
      <c r="I56" s="42">
        <v>0</v>
      </c>
      <c r="J56" s="41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1">
        <f t="shared" si="0"/>
        <v>201500</v>
      </c>
    </row>
    <row r="57" spans="1:16" ht="38.25">
      <c r="A57" s="38" t="s">
        <v>208</v>
      </c>
      <c r="B57" s="38" t="s">
        <v>209</v>
      </c>
      <c r="C57" s="39" t="s">
        <v>210</v>
      </c>
      <c r="D57" s="40" t="s">
        <v>211</v>
      </c>
      <c r="E57" s="41">
        <v>1192700</v>
      </c>
      <c r="F57" s="42">
        <v>1192700</v>
      </c>
      <c r="G57" s="42">
        <v>884000</v>
      </c>
      <c r="H57" s="42">
        <v>71500</v>
      </c>
      <c r="I57" s="42">
        <v>0</v>
      </c>
      <c r="J57" s="41">
        <v>3400</v>
      </c>
      <c r="K57" s="42">
        <v>0</v>
      </c>
      <c r="L57" s="42">
        <v>3400</v>
      </c>
      <c r="M57" s="42">
        <v>0</v>
      </c>
      <c r="N57" s="42">
        <v>0</v>
      </c>
      <c r="O57" s="42">
        <v>0</v>
      </c>
      <c r="P57" s="41">
        <f t="shared" si="0"/>
        <v>1196100</v>
      </c>
    </row>
    <row r="58" spans="1:16" ht="25.5">
      <c r="A58" s="38" t="s">
        <v>212</v>
      </c>
      <c r="B58" s="38" t="s">
        <v>213</v>
      </c>
      <c r="C58" s="39" t="s">
        <v>214</v>
      </c>
      <c r="D58" s="40" t="s">
        <v>215</v>
      </c>
      <c r="E58" s="41">
        <v>442900</v>
      </c>
      <c r="F58" s="42">
        <v>442900</v>
      </c>
      <c r="G58" s="42">
        <v>320000</v>
      </c>
      <c r="H58" s="42">
        <v>6500</v>
      </c>
      <c r="I58" s="42">
        <v>0</v>
      </c>
      <c r="J58" s="41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1">
        <f t="shared" si="0"/>
        <v>442900</v>
      </c>
    </row>
    <row r="59" spans="1:16" ht="12.75">
      <c r="A59" s="38" t="s">
        <v>216</v>
      </c>
      <c r="B59" s="38" t="s">
        <v>217</v>
      </c>
      <c r="C59" s="39" t="s">
        <v>214</v>
      </c>
      <c r="D59" s="40" t="s">
        <v>218</v>
      </c>
      <c r="E59" s="41">
        <v>20000</v>
      </c>
      <c r="F59" s="42">
        <v>20000</v>
      </c>
      <c r="G59" s="42">
        <v>0</v>
      </c>
      <c r="H59" s="42">
        <v>0</v>
      </c>
      <c r="I59" s="42">
        <v>0</v>
      </c>
      <c r="J59" s="41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1">
        <f t="shared" si="0"/>
        <v>20000</v>
      </c>
    </row>
    <row r="60" spans="1:16" ht="25.5">
      <c r="A60" s="38" t="s">
        <v>219</v>
      </c>
      <c r="B60" s="38" t="s">
        <v>220</v>
      </c>
      <c r="C60" s="39" t="s">
        <v>131</v>
      </c>
      <c r="D60" s="40" t="s">
        <v>221</v>
      </c>
      <c r="E60" s="41">
        <v>35000</v>
      </c>
      <c r="F60" s="42">
        <v>35000</v>
      </c>
      <c r="G60" s="42">
        <v>0</v>
      </c>
      <c r="H60" s="42">
        <v>0</v>
      </c>
      <c r="I60" s="42">
        <v>0</v>
      </c>
      <c r="J60" s="41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1">
        <f t="shared" si="0"/>
        <v>35000</v>
      </c>
    </row>
    <row r="61" spans="1:16" ht="25.5">
      <c r="A61" s="38" t="s">
        <v>222</v>
      </c>
      <c r="B61" s="38" t="s">
        <v>223</v>
      </c>
      <c r="C61" s="39" t="s">
        <v>131</v>
      </c>
      <c r="D61" s="40" t="s">
        <v>224</v>
      </c>
      <c r="E61" s="41">
        <v>35000</v>
      </c>
      <c r="F61" s="42">
        <v>35000</v>
      </c>
      <c r="G61" s="42">
        <v>0</v>
      </c>
      <c r="H61" s="42">
        <v>0</v>
      </c>
      <c r="I61" s="42">
        <v>0</v>
      </c>
      <c r="J61" s="41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1">
        <f t="shared" si="0"/>
        <v>35000</v>
      </c>
    </row>
    <row r="62" spans="1:16" ht="25.5">
      <c r="A62" s="32" t="s">
        <v>225</v>
      </c>
      <c r="B62" s="33"/>
      <c r="C62" s="34"/>
      <c r="D62" s="35" t="s">
        <v>226</v>
      </c>
      <c r="E62" s="36">
        <v>13450340</v>
      </c>
      <c r="F62" s="37">
        <v>12437340</v>
      </c>
      <c r="G62" s="37">
        <v>0</v>
      </c>
      <c r="H62" s="37">
        <v>0</v>
      </c>
      <c r="I62" s="37">
        <v>0</v>
      </c>
      <c r="J62" s="36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6">
        <f t="shared" si="0"/>
        <v>13450340</v>
      </c>
    </row>
    <row r="63" spans="1:16" ht="25.5">
      <c r="A63" s="32" t="s">
        <v>227</v>
      </c>
      <c r="B63" s="33"/>
      <c r="C63" s="34"/>
      <c r="D63" s="35" t="s">
        <v>226</v>
      </c>
      <c r="E63" s="36">
        <v>13450340</v>
      </c>
      <c r="F63" s="37">
        <v>12437340</v>
      </c>
      <c r="G63" s="37">
        <v>0</v>
      </c>
      <c r="H63" s="37">
        <v>0</v>
      </c>
      <c r="I63" s="37">
        <v>0</v>
      </c>
      <c r="J63" s="36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6">
        <f t="shared" si="0"/>
        <v>13450340</v>
      </c>
    </row>
    <row r="64" spans="1:16" ht="12.75">
      <c r="A64" s="38" t="s">
        <v>228</v>
      </c>
      <c r="B64" s="38" t="s">
        <v>229</v>
      </c>
      <c r="C64" s="39" t="s">
        <v>95</v>
      </c>
      <c r="D64" s="40" t="s">
        <v>230</v>
      </c>
      <c r="E64" s="41">
        <v>1013000</v>
      </c>
      <c r="F64" s="42">
        <v>0</v>
      </c>
      <c r="G64" s="42">
        <v>0</v>
      </c>
      <c r="H64" s="42">
        <v>0</v>
      </c>
      <c r="I64" s="42">
        <v>0</v>
      </c>
      <c r="J64" s="41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1">
        <f t="shared" si="0"/>
        <v>1013000</v>
      </c>
    </row>
    <row r="65" spans="1:16" ht="12.75">
      <c r="A65" s="38" t="s">
        <v>231</v>
      </c>
      <c r="B65" s="38" t="s">
        <v>232</v>
      </c>
      <c r="C65" s="39" t="s">
        <v>94</v>
      </c>
      <c r="D65" s="40" t="s">
        <v>49</v>
      </c>
      <c r="E65" s="41">
        <v>12437340</v>
      </c>
      <c r="F65" s="42">
        <v>12437340</v>
      </c>
      <c r="G65" s="42">
        <v>0</v>
      </c>
      <c r="H65" s="42">
        <v>0</v>
      </c>
      <c r="I65" s="42">
        <v>0</v>
      </c>
      <c r="J65" s="41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1">
        <f t="shared" si="0"/>
        <v>12437340</v>
      </c>
    </row>
    <row r="66" spans="1:16" ht="12.75">
      <c r="A66" s="43" t="s">
        <v>51</v>
      </c>
      <c r="B66" s="43" t="s">
        <v>51</v>
      </c>
      <c r="C66" s="44" t="s">
        <v>51</v>
      </c>
      <c r="D66" s="36" t="s">
        <v>4</v>
      </c>
      <c r="E66" s="36">
        <v>105350340</v>
      </c>
      <c r="F66" s="36">
        <v>104337340</v>
      </c>
      <c r="G66" s="36">
        <v>60163100</v>
      </c>
      <c r="H66" s="36">
        <v>4610216</v>
      </c>
      <c r="I66" s="36">
        <v>0</v>
      </c>
      <c r="J66" s="36">
        <v>1864900</v>
      </c>
      <c r="K66" s="36">
        <v>0</v>
      </c>
      <c r="L66" s="36">
        <v>483900</v>
      </c>
      <c r="M66" s="36">
        <v>120000</v>
      </c>
      <c r="N66" s="36">
        <v>0</v>
      </c>
      <c r="O66" s="36">
        <v>1381000</v>
      </c>
      <c r="P66" s="36">
        <f t="shared" si="0"/>
        <v>107215240</v>
      </c>
    </row>
    <row r="69" spans="2:9" ht="12.75">
      <c r="B69" s="45" t="s">
        <v>233</v>
      </c>
      <c r="I69" s="45" t="s">
        <v>59</v>
      </c>
    </row>
  </sheetData>
  <sheetProtection/>
  <mergeCells count="22">
    <mergeCell ref="M10:N10"/>
    <mergeCell ref="O10:O12"/>
    <mergeCell ref="G11:G12"/>
    <mergeCell ref="H11:H12"/>
    <mergeCell ref="M11:M12"/>
    <mergeCell ref="N11:N12"/>
    <mergeCell ref="F10:F12"/>
    <mergeCell ref="G10:H10"/>
    <mergeCell ref="I10:I12"/>
    <mergeCell ref="J10:J12"/>
    <mergeCell ref="K10:K12"/>
    <mergeCell ref="L10:L12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E7" sqref="E7"/>
    </sheetView>
  </sheetViews>
  <sheetFormatPr defaultColWidth="9.00390625" defaultRowHeight="12.75"/>
  <cols>
    <col min="1" max="1" width="13.625" style="0" customWidth="1"/>
    <col min="2" max="2" width="21.75390625" style="0" customWidth="1"/>
    <col min="3" max="3" width="14.25390625" style="0" customWidth="1"/>
    <col min="4" max="4" width="16.75390625" style="0" customWidth="1"/>
    <col min="5" max="5" width="14.75390625" style="0" customWidth="1"/>
    <col min="6" max="6" width="11.875" style="0" customWidth="1"/>
    <col min="7" max="7" width="11.125" style="0" customWidth="1"/>
    <col min="8" max="8" width="11.75390625" style="0" customWidth="1"/>
    <col min="9" max="9" width="20.25390625" style="0" customWidth="1"/>
    <col min="10" max="10" width="18.00390625" style="0" customWidth="1"/>
    <col min="11" max="13" width="15.375" style="0" customWidth="1"/>
    <col min="14" max="14" width="18.25390625" style="0" customWidth="1"/>
    <col min="15" max="15" width="17.75390625" style="0" customWidth="1"/>
    <col min="16" max="16" width="15.00390625" style="0" customWidth="1"/>
    <col min="17" max="17" width="11.875" style="0" customWidth="1"/>
  </cols>
  <sheetData>
    <row r="1" spans="1:17" ht="18.75">
      <c r="A1" s="46"/>
      <c r="B1" s="46"/>
      <c r="C1" s="46"/>
      <c r="D1" s="46"/>
      <c r="E1" s="46"/>
      <c r="F1" s="46"/>
      <c r="G1" s="47"/>
      <c r="H1" s="47"/>
      <c r="I1" s="47"/>
      <c r="J1" s="47"/>
      <c r="K1" s="48"/>
      <c r="L1" s="48"/>
      <c r="M1" s="49" t="s">
        <v>234</v>
      </c>
      <c r="N1" s="47"/>
      <c r="O1" s="47"/>
      <c r="P1" s="47"/>
      <c r="Q1" s="47"/>
    </row>
    <row r="2" spans="1:17" ht="18.75">
      <c r="A2" s="46"/>
      <c r="B2" s="46"/>
      <c r="C2" s="46"/>
      <c r="D2" s="46"/>
      <c r="E2" s="46"/>
      <c r="F2" s="46"/>
      <c r="G2" s="47"/>
      <c r="H2" s="47"/>
      <c r="I2" s="47"/>
      <c r="J2" s="47"/>
      <c r="K2" s="48"/>
      <c r="L2" s="48"/>
      <c r="M2" s="49" t="s">
        <v>235</v>
      </c>
      <c r="N2" s="47"/>
      <c r="O2" s="47"/>
      <c r="P2" s="47"/>
      <c r="Q2" s="47"/>
    </row>
    <row r="3" spans="1:17" ht="18.75">
      <c r="A3" s="46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50" t="s">
        <v>57</v>
      </c>
      <c r="N3" s="47"/>
      <c r="O3" s="47"/>
      <c r="P3" s="47"/>
      <c r="Q3" s="47"/>
    </row>
    <row r="4" spans="1:17" ht="18.75">
      <c r="A4" s="46"/>
      <c r="B4" s="46"/>
      <c r="C4" s="46"/>
      <c r="D4" s="46"/>
      <c r="E4" s="46"/>
      <c r="F4" s="46"/>
      <c r="G4" s="47"/>
      <c r="H4" s="47"/>
      <c r="I4" s="47"/>
      <c r="J4" s="47"/>
      <c r="K4" s="48"/>
      <c r="L4" s="48"/>
      <c r="M4" s="50"/>
      <c r="N4" s="47"/>
      <c r="O4" s="47"/>
      <c r="P4" s="47"/>
      <c r="Q4" s="47"/>
    </row>
    <row r="5" spans="1:17" ht="30.75" customHeight="1">
      <c r="A5" s="51" t="s">
        <v>236</v>
      </c>
      <c r="B5" s="51"/>
      <c r="C5" s="51"/>
      <c r="D5" s="51"/>
      <c r="E5" s="51"/>
      <c r="F5" s="51"/>
      <c r="G5" s="51"/>
      <c r="H5" s="51"/>
      <c r="I5" s="51"/>
      <c r="J5" s="51"/>
      <c r="K5" s="21"/>
      <c r="L5" s="21"/>
      <c r="M5" s="21"/>
      <c r="N5" s="21"/>
      <c r="O5" s="21"/>
      <c r="P5" s="21"/>
      <c r="Q5" s="21"/>
    </row>
    <row r="6" spans="1:17" ht="33.75" customHeight="1">
      <c r="A6" s="51" t="s">
        <v>237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6.5" thickBot="1">
      <c r="A7" s="53" t="s">
        <v>52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20.25">
      <c r="A8" s="46" t="s">
        <v>238</v>
      </c>
      <c r="B8" s="46"/>
      <c r="C8" s="46"/>
      <c r="D8" s="55"/>
      <c r="E8" s="55"/>
      <c r="F8" s="55"/>
      <c r="G8" s="55"/>
      <c r="H8" s="55"/>
      <c r="I8" s="55"/>
      <c r="J8" s="56"/>
      <c r="K8" s="56"/>
      <c r="L8" s="56"/>
      <c r="M8" s="56"/>
      <c r="N8" s="46"/>
      <c r="O8" s="46"/>
      <c r="P8" s="46"/>
      <c r="Q8" s="56" t="s">
        <v>1</v>
      </c>
    </row>
    <row r="9" spans="1:17" ht="15.75">
      <c r="A9" s="57" t="s">
        <v>239</v>
      </c>
      <c r="B9" s="57" t="s">
        <v>240</v>
      </c>
      <c r="C9" s="58" t="s">
        <v>241</v>
      </c>
      <c r="D9" s="58"/>
      <c r="E9" s="58"/>
      <c r="F9" s="58"/>
      <c r="G9" s="58"/>
      <c r="H9" s="58"/>
      <c r="I9" s="58"/>
      <c r="J9" s="58"/>
      <c r="K9" s="58"/>
      <c r="L9" s="59"/>
      <c r="M9" s="60" t="s">
        <v>242</v>
      </c>
      <c r="N9" s="61"/>
      <c r="O9" s="61"/>
      <c r="P9" s="61"/>
      <c r="Q9" s="62"/>
    </row>
    <row r="10" spans="1:17" ht="15.75">
      <c r="A10" s="63"/>
      <c r="B10" s="63"/>
      <c r="C10" s="58" t="s">
        <v>243</v>
      </c>
      <c r="D10" s="58" t="s">
        <v>244</v>
      </c>
      <c r="E10" s="58"/>
      <c r="F10" s="58"/>
      <c r="G10" s="58"/>
      <c r="H10" s="58"/>
      <c r="I10" s="58"/>
      <c r="J10" s="58"/>
      <c r="K10" s="64" t="s">
        <v>4</v>
      </c>
      <c r="L10" s="65" t="s">
        <v>245</v>
      </c>
      <c r="M10" s="66" t="s">
        <v>246</v>
      </c>
      <c r="N10" s="67"/>
      <c r="O10" s="67"/>
      <c r="P10" s="67"/>
      <c r="Q10" s="68" t="s">
        <v>4</v>
      </c>
    </row>
    <row r="11" spans="1:17" ht="15.75">
      <c r="A11" s="63"/>
      <c r="B11" s="63"/>
      <c r="C11" s="58"/>
      <c r="D11" s="69" t="s">
        <v>247</v>
      </c>
      <c r="E11" s="69"/>
      <c r="F11" s="69"/>
      <c r="G11" s="69"/>
      <c r="H11" s="69"/>
      <c r="I11" s="69"/>
      <c r="J11" s="69"/>
      <c r="K11" s="70"/>
      <c r="L11" s="71"/>
      <c r="M11" s="72" t="s">
        <v>247</v>
      </c>
      <c r="N11" s="73"/>
      <c r="O11" s="73"/>
      <c r="P11" s="73"/>
      <c r="Q11" s="74"/>
    </row>
    <row r="12" spans="1:17" ht="15.75">
      <c r="A12" s="63"/>
      <c r="B12" s="63"/>
      <c r="C12" s="58"/>
      <c r="D12" s="75" t="s">
        <v>248</v>
      </c>
      <c r="E12" s="75"/>
      <c r="F12" s="75"/>
      <c r="G12" s="75"/>
      <c r="H12" s="75"/>
      <c r="I12" s="75"/>
      <c r="J12" s="76"/>
      <c r="K12" s="70"/>
      <c r="L12" s="58" t="s">
        <v>249</v>
      </c>
      <c r="M12" s="77"/>
      <c r="N12" s="77"/>
      <c r="O12" s="77"/>
      <c r="P12" s="77"/>
      <c r="Q12" s="74"/>
    </row>
    <row r="13" spans="1:17" ht="31.5">
      <c r="A13" s="63"/>
      <c r="B13" s="63"/>
      <c r="C13" s="58"/>
      <c r="D13" s="78" t="s">
        <v>250</v>
      </c>
      <c r="E13" s="79" t="s">
        <v>251</v>
      </c>
      <c r="F13" s="80" t="s">
        <v>252</v>
      </c>
      <c r="G13" s="81" t="s">
        <v>253</v>
      </c>
      <c r="H13" s="81" t="s">
        <v>252</v>
      </c>
      <c r="I13" s="81"/>
      <c r="J13" s="81"/>
      <c r="K13" s="70"/>
      <c r="L13" s="82"/>
      <c r="M13" s="83" t="s">
        <v>254</v>
      </c>
      <c r="N13" s="84" t="s">
        <v>255</v>
      </c>
      <c r="O13" s="85"/>
      <c r="P13" s="86"/>
      <c r="Q13" s="74"/>
    </row>
    <row r="14" spans="1:17" ht="12.75">
      <c r="A14" s="63"/>
      <c r="B14" s="63"/>
      <c r="C14" s="79" t="s">
        <v>256</v>
      </c>
      <c r="D14" s="78"/>
      <c r="E14" s="79"/>
      <c r="F14" s="87" t="s">
        <v>257</v>
      </c>
      <c r="G14" s="81"/>
      <c r="H14" s="88" t="s">
        <v>258</v>
      </c>
      <c r="I14" s="88" t="s">
        <v>259</v>
      </c>
      <c r="J14" s="88" t="s">
        <v>260</v>
      </c>
      <c r="K14" s="70"/>
      <c r="L14" s="71"/>
      <c r="M14" s="89"/>
      <c r="N14" s="90" t="s">
        <v>261</v>
      </c>
      <c r="O14" s="90" t="s">
        <v>262</v>
      </c>
      <c r="P14" s="90" t="s">
        <v>263</v>
      </c>
      <c r="Q14" s="74"/>
    </row>
    <row r="15" spans="1:17" ht="12.75">
      <c r="A15" s="91"/>
      <c r="B15" s="91"/>
      <c r="C15" s="81"/>
      <c r="D15" s="78"/>
      <c r="E15" s="79"/>
      <c r="F15" s="92"/>
      <c r="G15" s="81"/>
      <c r="H15" s="93"/>
      <c r="I15" s="93"/>
      <c r="J15" s="93"/>
      <c r="K15" s="86"/>
      <c r="L15" s="94"/>
      <c r="M15" s="67"/>
      <c r="N15" s="61"/>
      <c r="O15" s="61"/>
      <c r="P15" s="61"/>
      <c r="Q15" s="95"/>
    </row>
    <row r="16" spans="1:17" ht="15.75">
      <c r="A16" s="96"/>
      <c r="B16" s="96"/>
      <c r="C16" s="81" t="s">
        <v>264</v>
      </c>
      <c r="D16" s="22"/>
      <c r="E16" s="22"/>
      <c r="F16" s="22"/>
      <c r="G16" s="22"/>
      <c r="H16" s="22"/>
      <c r="I16" s="22"/>
      <c r="J16" s="22"/>
      <c r="K16" s="59"/>
      <c r="L16" s="58" t="s">
        <v>265</v>
      </c>
      <c r="M16" s="77"/>
      <c r="N16" s="77"/>
      <c r="O16" s="77"/>
      <c r="P16" s="77"/>
      <c r="Q16" s="97"/>
    </row>
    <row r="17" spans="1:17" ht="15.75">
      <c r="A17" s="98"/>
      <c r="B17" s="98"/>
      <c r="C17" s="99">
        <v>41040200</v>
      </c>
      <c r="D17" s="100">
        <v>41051000</v>
      </c>
      <c r="E17" s="101">
        <v>41051500</v>
      </c>
      <c r="F17" s="99"/>
      <c r="G17" s="99">
        <v>41053900</v>
      </c>
      <c r="H17" s="99"/>
      <c r="I17" s="99"/>
      <c r="J17" s="99"/>
      <c r="K17" s="59"/>
      <c r="L17" s="102"/>
      <c r="M17" s="103">
        <v>9770</v>
      </c>
      <c r="N17" s="103"/>
      <c r="O17" s="103"/>
      <c r="P17" s="103"/>
      <c r="Q17" s="104"/>
    </row>
    <row r="18" spans="1:17" ht="12.75">
      <c r="A18" s="105">
        <v>1</v>
      </c>
      <c r="B18" s="105">
        <v>2</v>
      </c>
      <c r="C18" s="106">
        <v>3</v>
      </c>
      <c r="D18" s="105">
        <v>4</v>
      </c>
      <c r="E18" s="105">
        <v>5</v>
      </c>
      <c r="F18" s="105">
        <v>6</v>
      </c>
      <c r="G18" s="105">
        <v>7</v>
      </c>
      <c r="H18" s="105">
        <v>8</v>
      </c>
      <c r="I18" s="105">
        <v>9</v>
      </c>
      <c r="J18" s="107">
        <v>10</v>
      </c>
      <c r="K18" s="107">
        <v>11</v>
      </c>
      <c r="L18" s="107">
        <v>12</v>
      </c>
      <c r="M18" s="106">
        <v>13</v>
      </c>
      <c r="N18" s="108">
        <v>14</v>
      </c>
      <c r="O18" s="109">
        <v>15</v>
      </c>
      <c r="P18" s="108">
        <v>16</v>
      </c>
      <c r="Q18" s="108">
        <v>17</v>
      </c>
    </row>
    <row r="19" spans="1:17" ht="15.75">
      <c r="A19" s="110" t="s">
        <v>266</v>
      </c>
      <c r="B19" s="111" t="s">
        <v>267</v>
      </c>
      <c r="C19" s="112"/>
      <c r="D19" s="113"/>
      <c r="E19" s="113"/>
      <c r="F19" s="114"/>
      <c r="G19" s="114">
        <v>10000</v>
      </c>
      <c r="H19" s="114"/>
      <c r="I19" s="114"/>
      <c r="J19" s="115"/>
      <c r="K19" s="115">
        <f>C19+D19+E19+G19</f>
        <v>10000</v>
      </c>
      <c r="L19" s="115"/>
      <c r="M19" s="114">
        <f>N19+O19+P19</f>
        <v>544490</v>
      </c>
      <c r="N19" s="116">
        <v>423280</v>
      </c>
      <c r="O19" s="117">
        <v>82352</v>
      </c>
      <c r="P19" s="112">
        <v>38858</v>
      </c>
      <c r="Q19" s="118">
        <f>M19</f>
        <v>544490</v>
      </c>
    </row>
    <row r="20" spans="1:17" ht="15.75">
      <c r="A20" s="119" t="s">
        <v>268</v>
      </c>
      <c r="B20" s="111" t="s">
        <v>269</v>
      </c>
      <c r="C20" s="112"/>
      <c r="D20" s="120"/>
      <c r="E20" s="121"/>
      <c r="F20" s="122"/>
      <c r="G20" s="114"/>
      <c r="H20" s="122"/>
      <c r="I20" s="122"/>
      <c r="J20" s="123"/>
      <c r="K20" s="115">
        <f aca="true" t="shared" si="0" ref="K20:K35">C20+D20+E20+G20</f>
        <v>0</v>
      </c>
      <c r="L20" s="115"/>
      <c r="M20" s="114">
        <f aca="true" t="shared" si="1" ref="M20:M34">N20+O20+P20</f>
        <v>318740</v>
      </c>
      <c r="N20" s="116">
        <v>211640</v>
      </c>
      <c r="O20" s="117">
        <v>72765</v>
      </c>
      <c r="P20" s="112">
        <v>34335</v>
      </c>
      <c r="Q20" s="118">
        <f aca="true" t="shared" si="2" ref="Q20:Q34">M20</f>
        <v>318740</v>
      </c>
    </row>
    <row r="21" spans="1:17" ht="15.75">
      <c r="A21" s="119" t="s">
        <v>270</v>
      </c>
      <c r="B21" s="111" t="s">
        <v>271</v>
      </c>
      <c r="C21" s="112"/>
      <c r="D21" s="120"/>
      <c r="E21" s="121"/>
      <c r="F21" s="122"/>
      <c r="G21" s="114">
        <v>52000</v>
      </c>
      <c r="H21" s="122"/>
      <c r="I21" s="122"/>
      <c r="J21" s="123"/>
      <c r="K21" s="115">
        <f t="shared" si="0"/>
        <v>52000</v>
      </c>
      <c r="L21" s="115"/>
      <c r="M21" s="114">
        <f t="shared" si="1"/>
        <v>405190</v>
      </c>
      <c r="N21" s="116">
        <v>269360</v>
      </c>
      <c r="O21" s="117">
        <v>92285</v>
      </c>
      <c r="P21" s="112">
        <v>43545</v>
      </c>
      <c r="Q21" s="118">
        <f t="shared" si="2"/>
        <v>405190</v>
      </c>
    </row>
    <row r="22" spans="1:17" ht="15.75">
      <c r="A22" s="119" t="s">
        <v>272</v>
      </c>
      <c r="B22" s="111" t="s">
        <v>273</v>
      </c>
      <c r="C22" s="112"/>
      <c r="D22" s="120"/>
      <c r="E22" s="113"/>
      <c r="F22" s="122"/>
      <c r="G22" s="114">
        <v>96800</v>
      </c>
      <c r="H22" s="122"/>
      <c r="I22" s="122"/>
      <c r="J22" s="123"/>
      <c r="K22" s="115">
        <f t="shared" si="0"/>
        <v>96800</v>
      </c>
      <c r="L22" s="115"/>
      <c r="M22" s="114">
        <f t="shared" si="1"/>
        <v>316390</v>
      </c>
      <c r="N22" s="116">
        <v>230880</v>
      </c>
      <c r="O22" s="117">
        <v>58096</v>
      </c>
      <c r="P22" s="112">
        <v>27414</v>
      </c>
      <c r="Q22" s="118">
        <f t="shared" si="2"/>
        <v>316390</v>
      </c>
    </row>
    <row r="23" spans="1:17" ht="15.75">
      <c r="A23" s="119" t="s">
        <v>274</v>
      </c>
      <c r="B23" s="111" t="s">
        <v>275</v>
      </c>
      <c r="C23" s="112"/>
      <c r="D23" s="120"/>
      <c r="E23" s="113"/>
      <c r="F23" s="122"/>
      <c r="G23" s="114">
        <v>56000</v>
      </c>
      <c r="H23" s="122"/>
      <c r="I23" s="122"/>
      <c r="J23" s="123"/>
      <c r="K23" s="115">
        <f t="shared" si="0"/>
        <v>56000</v>
      </c>
      <c r="L23" s="115"/>
      <c r="M23" s="114">
        <f t="shared" si="1"/>
        <v>963250</v>
      </c>
      <c r="N23" s="116">
        <v>673400</v>
      </c>
      <c r="O23" s="117">
        <v>196927</v>
      </c>
      <c r="P23" s="112">
        <v>92923</v>
      </c>
      <c r="Q23" s="118">
        <f t="shared" si="2"/>
        <v>963250</v>
      </c>
    </row>
    <row r="24" spans="1:17" ht="15.75">
      <c r="A24" s="119" t="s">
        <v>276</v>
      </c>
      <c r="B24" s="111" t="s">
        <v>277</v>
      </c>
      <c r="C24" s="112"/>
      <c r="D24" s="120"/>
      <c r="E24" s="121"/>
      <c r="F24" s="122"/>
      <c r="G24" s="114">
        <v>161600</v>
      </c>
      <c r="H24" s="122"/>
      <c r="I24" s="122"/>
      <c r="J24" s="123"/>
      <c r="K24" s="115">
        <f t="shared" si="0"/>
        <v>161600</v>
      </c>
      <c r="L24" s="115"/>
      <c r="M24" s="114">
        <f t="shared" si="1"/>
        <v>834640</v>
      </c>
      <c r="N24" s="116">
        <v>615680</v>
      </c>
      <c r="O24" s="117">
        <v>148764</v>
      </c>
      <c r="P24" s="112">
        <v>70196</v>
      </c>
      <c r="Q24" s="118">
        <f t="shared" si="2"/>
        <v>834640</v>
      </c>
    </row>
    <row r="25" spans="1:17" ht="15.75">
      <c r="A25" s="119" t="s">
        <v>278</v>
      </c>
      <c r="B25" s="111" t="s">
        <v>279</v>
      </c>
      <c r="C25" s="112"/>
      <c r="D25" s="120"/>
      <c r="E25" s="113"/>
      <c r="F25" s="122"/>
      <c r="G25" s="114">
        <v>176500</v>
      </c>
      <c r="H25" s="122"/>
      <c r="I25" s="122"/>
      <c r="J25" s="123"/>
      <c r="K25" s="115">
        <f t="shared" si="0"/>
        <v>176500</v>
      </c>
      <c r="L25" s="115"/>
      <c r="M25" s="114">
        <f t="shared" si="1"/>
        <v>173060</v>
      </c>
      <c r="N25" s="116"/>
      <c r="O25" s="117">
        <v>117579</v>
      </c>
      <c r="P25" s="112">
        <v>55481</v>
      </c>
      <c r="Q25" s="118">
        <f t="shared" si="2"/>
        <v>173060</v>
      </c>
    </row>
    <row r="26" spans="1:17" ht="15.75">
      <c r="A26" s="119" t="s">
        <v>280</v>
      </c>
      <c r="B26" s="111" t="s">
        <v>281</v>
      </c>
      <c r="C26" s="112"/>
      <c r="D26" s="120"/>
      <c r="E26" s="113"/>
      <c r="F26" s="122"/>
      <c r="G26" s="114">
        <v>74000</v>
      </c>
      <c r="H26" s="122"/>
      <c r="I26" s="122"/>
      <c r="J26" s="123"/>
      <c r="K26" s="115">
        <f t="shared" si="0"/>
        <v>74000</v>
      </c>
      <c r="L26" s="115"/>
      <c r="M26" s="114">
        <f t="shared" si="1"/>
        <v>53720</v>
      </c>
      <c r="N26" s="116"/>
      <c r="O26" s="117">
        <v>36498</v>
      </c>
      <c r="P26" s="112">
        <v>17222</v>
      </c>
      <c r="Q26" s="118">
        <f t="shared" si="2"/>
        <v>53720</v>
      </c>
    </row>
    <row r="27" spans="1:17" ht="15.75">
      <c r="A27" s="119" t="s">
        <v>282</v>
      </c>
      <c r="B27" s="111" t="s">
        <v>283</v>
      </c>
      <c r="C27" s="112"/>
      <c r="D27" s="120"/>
      <c r="E27" s="113"/>
      <c r="F27" s="122"/>
      <c r="G27" s="114">
        <v>206600</v>
      </c>
      <c r="H27" s="122"/>
      <c r="I27" s="122"/>
      <c r="J27" s="123"/>
      <c r="K27" s="115">
        <f t="shared" si="0"/>
        <v>206600</v>
      </c>
      <c r="L27" s="115"/>
      <c r="M27" s="114">
        <f t="shared" si="1"/>
        <v>412020</v>
      </c>
      <c r="N27" s="116">
        <v>288600</v>
      </c>
      <c r="O27" s="117">
        <v>83853</v>
      </c>
      <c r="P27" s="112">
        <v>39567</v>
      </c>
      <c r="Q27" s="118">
        <f t="shared" si="2"/>
        <v>412020</v>
      </c>
    </row>
    <row r="28" spans="1:17" ht="15.75">
      <c r="A28" s="119" t="s">
        <v>284</v>
      </c>
      <c r="B28" s="111" t="s">
        <v>285</v>
      </c>
      <c r="C28" s="112"/>
      <c r="D28" s="120"/>
      <c r="E28" s="113"/>
      <c r="F28" s="122"/>
      <c r="G28" s="114">
        <v>89300</v>
      </c>
      <c r="H28" s="122"/>
      <c r="I28" s="122"/>
      <c r="J28" s="123"/>
      <c r="K28" s="115">
        <f t="shared" si="0"/>
        <v>89300</v>
      </c>
      <c r="L28" s="115"/>
      <c r="M28" s="114">
        <f t="shared" si="1"/>
        <v>119170</v>
      </c>
      <c r="N28" s="116"/>
      <c r="O28" s="117">
        <v>80965</v>
      </c>
      <c r="P28" s="112">
        <v>38205</v>
      </c>
      <c r="Q28" s="118">
        <f t="shared" si="2"/>
        <v>119170</v>
      </c>
    </row>
    <row r="29" spans="1:17" ht="15.75">
      <c r="A29" s="119" t="s">
        <v>286</v>
      </c>
      <c r="B29" s="111" t="s">
        <v>287</v>
      </c>
      <c r="C29" s="112"/>
      <c r="D29" s="120"/>
      <c r="E29" s="113"/>
      <c r="F29" s="122"/>
      <c r="G29" s="114">
        <v>92600</v>
      </c>
      <c r="H29" s="122"/>
      <c r="I29" s="122"/>
      <c r="J29" s="123"/>
      <c r="K29" s="115">
        <f t="shared" si="0"/>
        <v>92600</v>
      </c>
      <c r="L29" s="115"/>
      <c r="M29" s="114">
        <f t="shared" si="1"/>
        <v>2343130</v>
      </c>
      <c r="N29" s="116">
        <v>1866280</v>
      </c>
      <c r="O29" s="117">
        <v>323977</v>
      </c>
      <c r="P29" s="112">
        <v>152873</v>
      </c>
      <c r="Q29" s="118">
        <f t="shared" si="2"/>
        <v>2343130</v>
      </c>
    </row>
    <row r="30" spans="1:17" ht="15.75">
      <c r="A30" s="119" t="s">
        <v>288</v>
      </c>
      <c r="B30" s="111" t="s">
        <v>289</v>
      </c>
      <c r="C30" s="112"/>
      <c r="D30" s="120"/>
      <c r="E30" s="113"/>
      <c r="F30" s="122"/>
      <c r="G30" s="114">
        <v>89623</v>
      </c>
      <c r="H30" s="122"/>
      <c r="I30" s="122"/>
      <c r="J30" s="123"/>
      <c r="K30" s="115">
        <f t="shared" si="0"/>
        <v>89623</v>
      </c>
      <c r="L30" s="115"/>
      <c r="M30" s="114">
        <f t="shared" si="1"/>
        <v>569310</v>
      </c>
      <c r="N30" s="116">
        <v>423280</v>
      </c>
      <c r="O30" s="117">
        <v>99215</v>
      </c>
      <c r="P30" s="112">
        <v>46815</v>
      </c>
      <c r="Q30" s="118">
        <f t="shared" si="2"/>
        <v>569310</v>
      </c>
    </row>
    <row r="31" spans="1:17" ht="15.75">
      <c r="A31" s="119" t="s">
        <v>290</v>
      </c>
      <c r="B31" s="111" t="s">
        <v>291</v>
      </c>
      <c r="C31" s="112"/>
      <c r="D31" s="120"/>
      <c r="E31" s="113"/>
      <c r="F31" s="122"/>
      <c r="G31" s="114">
        <v>38000</v>
      </c>
      <c r="H31" s="122"/>
      <c r="I31" s="122"/>
      <c r="J31" s="123"/>
      <c r="K31" s="115">
        <f t="shared" si="0"/>
        <v>38000</v>
      </c>
      <c r="L31" s="115"/>
      <c r="M31" s="114">
        <f t="shared" si="1"/>
        <v>172210</v>
      </c>
      <c r="N31" s="116"/>
      <c r="O31" s="117">
        <v>117002</v>
      </c>
      <c r="P31" s="112">
        <v>55208</v>
      </c>
      <c r="Q31" s="118">
        <f t="shared" si="2"/>
        <v>172210</v>
      </c>
    </row>
    <row r="32" spans="1:17" ht="15.75">
      <c r="A32" s="119" t="s">
        <v>292</v>
      </c>
      <c r="B32" s="111" t="s">
        <v>293</v>
      </c>
      <c r="C32" s="112"/>
      <c r="D32" s="120"/>
      <c r="E32" s="113"/>
      <c r="F32" s="122"/>
      <c r="G32" s="114">
        <v>85308</v>
      </c>
      <c r="H32" s="122"/>
      <c r="I32" s="122"/>
      <c r="J32" s="123"/>
      <c r="K32" s="115">
        <f t="shared" si="0"/>
        <v>85308</v>
      </c>
      <c r="L32" s="115"/>
      <c r="M32" s="114">
        <f t="shared" si="1"/>
        <v>683380</v>
      </c>
      <c r="N32" s="116">
        <v>423280</v>
      </c>
      <c r="O32" s="117">
        <v>176715</v>
      </c>
      <c r="P32" s="112">
        <v>83385</v>
      </c>
      <c r="Q32" s="118">
        <f t="shared" si="2"/>
        <v>683380</v>
      </c>
    </row>
    <row r="33" spans="1:17" ht="15.75">
      <c r="A33" s="119" t="s">
        <v>294</v>
      </c>
      <c r="B33" s="111" t="s">
        <v>295</v>
      </c>
      <c r="C33" s="112"/>
      <c r="D33" s="120"/>
      <c r="E33" s="113"/>
      <c r="F33" s="122"/>
      <c r="G33" s="114">
        <v>67362</v>
      </c>
      <c r="H33" s="122"/>
      <c r="I33" s="122"/>
      <c r="J33" s="123"/>
      <c r="K33" s="115">
        <f t="shared" si="0"/>
        <v>67362</v>
      </c>
      <c r="L33" s="115"/>
      <c r="M33" s="114">
        <f t="shared" si="1"/>
        <v>507480</v>
      </c>
      <c r="N33" s="116">
        <v>346320</v>
      </c>
      <c r="O33" s="117">
        <v>109494</v>
      </c>
      <c r="P33" s="112">
        <v>51666</v>
      </c>
      <c r="Q33" s="118">
        <f t="shared" si="2"/>
        <v>507480</v>
      </c>
    </row>
    <row r="34" spans="1:17" ht="15.75">
      <c r="A34" s="119" t="s">
        <v>296</v>
      </c>
      <c r="B34" s="111" t="s">
        <v>297</v>
      </c>
      <c r="C34" s="112"/>
      <c r="D34" s="120"/>
      <c r="E34" s="113"/>
      <c r="F34" s="122"/>
      <c r="G34" s="114">
        <v>115000</v>
      </c>
      <c r="H34" s="122"/>
      <c r="I34" s="122"/>
      <c r="J34" s="123"/>
      <c r="K34" s="115">
        <f t="shared" si="0"/>
        <v>115000</v>
      </c>
      <c r="L34" s="115"/>
      <c r="M34" s="114">
        <f t="shared" si="1"/>
        <v>4021160</v>
      </c>
      <c r="N34" s="116">
        <v>4021160</v>
      </c>
      <c r="O34" s="117"/>
      <c r="P34" s="112"/>
      <c r="Q34" s="118">
        <f t="shared" si="2"/>
        <v>4021160</v>
      </c>
    </row>
    <row r="35" spans="1:17" ht="15.75">
      <c r="A35" s="119" t="s">
        <v>298</v>
      </c>
      <c r="B35" s="124" t="s">
        <v>299</v>
      </c>
      <c r="C35" s="125">
        <v>3499147</v>
      </c>
      <c r="D35" s="122">
        <v>1236300</v>
      </c>
      <c r="E35" s="114">
        <v>122300</v>
      </c>
      <c r="F35" s="122">
        <v>122300</v>
      </c>
      <c r="G35" s="114">
        <v>98100</v>
      </c>
      <c r="H35" s="122">
        <v>78300</v>
      </c>
      <c r="I35" s="122">
        <v>15300</v>
      </c>
      <c r="J35" s="123">
        <v>4500</v>
      </c>
      <c r="K35" s="115">
        <f t="shared" si="0"/>
        <v>4955847</v>
      </c>
      <c r="L35" s="115"/>
      <c r="M35" s="114"/>
      <c r="N35" s="125"/>
      <c r="O35" s="125"/>
      <c r="P35" s="125"/>
      <c r="Q35" s="118"/>
    </row>
    <row r="36" spans="1:17" ht="15.75">
      <c r="A36" s="126"/>
      <c r="B36" s="127" t="s">
        <v>300</v>
      </c>
      <c r="C36" s="128">
        <v>3499147</v>
      </c>
      <c r="D36" s="129">
        <f>SUM(D19:D35)</f>
        <v>1236300</v>
      </c>
      <c r="E36" s="129">
        <v>122300</v>
      </c>
      <c r="F36" s="129">
        <v>122300</v>
      </c>
      <c r="G36" s="129">
        <f aca="true" t="shared" si="3" ref="G36:Q36">SUM(G19:G35)</f>
        <v>1508793</v>
      </c>
      <c r="H36" s="129">
        <f t="shared" si="3"/>
        <v>78300</v>
      </c>
      <c r="I36" s="129">
        <f t="shared" si="3"/>
        <v>15300</v>
      </c>
      <c r="J36" s="130">
        <f t="shared" si="3"/>
        <v>4500</v>
      </c>
      <c r="K36" s="130">
        <f t="shared" si="3"/>
        <v>6366540</v>
      </c>
      <c r="L36" s="130"/>
      <c r="M36" s="129">
        <f t="shared" si="3"/>
        <v>12437340</v>
      </c>
      <c r="N36" s="131">
        <f t="shared" si="3"/>
        <v>9793160</v>
      </c>
      <c r="O36" s="129">
        <f t="shared" si="3"/>
        <v>1796487</v>
      </c>
      <c r="P36" s="129">
        <f t="shared" si="3"/>
        <v>847693</v>
      </c>
      <c r="Q36" s="132">
        <f t="shared" si="3"/>
        <v>12437340</v>
      </c>
    </row>
    <row r="37" spans="1:17" ht="12.75">
      <c r="A37" s="46"/>
      <c r="B37" s="46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t="18.75">
      <c r="A38" s="134"/>
      <c r="B38" s="135"/>
      <c r="C38" s="136"/>
      <c r="D38" s="136"/>
      <c r="E38" s="136"/>
      <c r="F38" s="136"/>
      <c r="G38" s="136"/>
      <c r="H38" s="136"/>
      <c r="I38" s="137"/>
      <c r="J38" s="137"/>
      <c r="K38" s="138"/>
      <c r="L38" s="138"/>
      <c r="M38" s="138"/>
      <c r="N38" s="136"/>
      <c r="O38" s="139"/>
      <c r="P38" s="139"/>
      <c r="Q38" s="139"/>
    </row>
    <row r="39" spans="1:17" ht="12.75">
      <c r="A39" s="46"/>
      <c r="B39" s="46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ht="18.75">
      <c r="A40" s="134"/>
      <c r="B40" s="140" t="s">
        <v>58</v>
      </c>
      <c r="C40" s="133"/>
      <c r="D40" s="133"/>
      <c r="E40" s="133"/>
      <c r="F40" s="133"/>
      <c r="G40" s="133"/>
      <c r="H40" s="133"/>
      <c r="I40" s="141" t="s">
        <v>59</v>
      </c>
      <c r="J40" s="141"/>
      <c r="K40" s="142"/>
      <c r="L40" s="142"/>
      <c r="M40" s="142"/>
      <c r="N40" s="133"/>
      <c r="O40" s="133"/>
      <c r="P40" s="133"/>
      <c r="Q40" s="133"/>
    </row>
  </sheetData>
  <sheetProtection/>
  <mergeCells count="42">
    <mergeCell ref="P14:P15"/>
    <mergeCell ref="C16:J16"/>
    <mergeCell ref="L16:P16"/>
    <mergeCell ref="I38:J38"/>
    <mergeCell ref="I40:J40"/>
    <mergeCell ref="L13:L15"/>
    <mergeCell ref="M13:M15"/>
    <mergeCell ref="N13:P13"/>
    <mergeCell ref="C14:C15"/>
    <mergeCell ref="F14:F15"/>
    <mergeCell ref="H14:H15"/>
    <mergeCell ref="I14:I15"/>
    <mergeCell ref="J14:J15"/>
    <mergeCell ref="N14:N15"/>
    <mergeCell ref="O14:O15"/>
    <mergeCell ref="M10:P10"/>
    <mergeCell ref="Q10:Q15"/>
    <mergeCell ref="D11:J11"/>
    <mergeCell ref="M11:P11"/>
    <mergeCell ref="D12:J12"/>
    <mergeCell ref="L12:P12"/>
    <mergeCell ref="D13:D15"/>
    <mergeCell ref="E13:E15"/>
    <mergeCell ref="G13:G15"/>
    <mergeCell ref="H13:J13"/>
    <mergeCell ref="A5:Q5"/>
    <mergeCell ref="A6:Q6"/>
    <mergeCell ref="A9:A15"/>
    <mergeCell ref="B9:B15"/>
    <mergeCell ref="C9:K9"/>
    <mergeCell ref="M9:Q9"/>
    <mergeCell ref="C10:C13"/>
    <mergeCell ref="D10:J10"/>
    <mergeCell ref="K10:K15"/>
    <mergeCell ref="L10:L11"/>
    <mergeCell ref="G1:J1"/>
    <mergeCell ref="M1:Q1"/>
    <mergeCell ref="G2:J2"/>
    <mergeCell ref="M2:Q2"/>
    <mergeCell ref="M3:Q3"/>
    <mergeCell ref="G4:J4"/>
    <mergeCell ref="M4:Q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6">
      <selection activeCell="N14" sqref="N14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15.75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.75">
      <c r="A2" s="144"/>
      <c r="B2" s="144"/>
      <c r="C2" s="144"/>
      <c r="D2" s="144"/>
      <c r="E2" s="144"/>
      <c r="F2" s="144"/>
      <c r="G2" s="144"/>
      <c r="H2" s="144" t="s">
        <v>301</v>
      </c>
      <c r="I2" s="144"/>
      <c r="J2" s="144"/>
    </row>
    <row r="3" spans="1:10" ht="15.75">
      <c r="A3" s="144"/>
      <c r="B3" s="144"/>
      <c r="C3" s="144"/>
      <c r="D3" s="144"/>
      <c r="E3" s="144"/>
      <c r="F3" s="144"/>
      <c r="G3" s="144"/>
      <c r="H3" s="144" t="s">
        <v>302</v>
      </c>
      <c r="I3" s="144"/>
      <c r="J3" s="144"/>
    </row>
    <row r="4" spans="1:10" ht="15.75">
      <c r="A4" s="144"/>
      <c r="B4" s="144"/>
      <c r="C4" s="144"/>
      <c r="D4" s="144"/>
      <c r="E4" s="144"/>
      <c r="F4" s="144"/>
      <c r="G4" s="144"/>
      <c r="H4" s="144" t="s">
        <v>303</v>
      </c>
      <c r="I4" s="144"/>
      <c r="J4" s="144"/>
    </row>
    <row r="5" spans="1:10" ht="15">
      <c r="A5" s="145"/>
      <c r="B5" s="145"/>
      <c r="C5" s="145"/>
      <c r="D5" s="146"/>
      <c r="E5" s="145"/>
      <c r="F5" s="146"/>
      <c r="G5" s="146"/>
      <c r="H5" s="147" t="s">
        <v>57</v>
      </c>
      <c r="I5" s="147"/>
      <c r="J5" s="147"/>
    </row>
    <row r="6" spans="1:10" ht="18.75">
      <c r="A6" s="148" t="s">
        <v>74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8.75">
      <c r="A7" s="148" t="s">
        <v>304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8.75">
      <c r="A8" s="148" t="s">
        <v>305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 ht="37.5">
      <c r="A9" s="150" t="s">
        <v>52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8.75">
      <c r="A10" s="152" t="s">
        <v>53</v>
      </c>
      <c r="B10" s="153"/>
      <c r="C10" s="153"/>
      <c r="D10" s="154"/>
      <c r="E10" s="155"/>
      <c r="F10" s="154"/>
      <c r="G10" s="154"/>
      <c r="H10" s="154"/>
      <c r="I10" s="156"/>
      <c r="J10" s="157" t="s">
        <v>306</v>
      </c>
    </row>
    <row r="11" spans="1:10" ht="14.25">
      <c r="A11" s="158" t="s">
        <v>76</v>
      </c>
      <c r="B11" s="158" t="s">
        <v>77</v>
      </c>
      <c r="C11" s="158" t="s">
        <v>78</v>
      </c>
      <c r="D11" s="158" t="s">
        <v>307</v>
      </c>
      <c r="E11" s="159" t="s">
        <v>308</v>
      </c>
      <c r="F11" s="160" t="s">
        <v>309</v>
      </c>
      <c r="G11" s="160" t="s">
        <v>4</v>
      </c>
      <c r="H11" s="158" t="s">
        <v>5</v>
      </c>
      <c r="I11" s="160" t="s">
        <v>6</v>
      </c>
      <c r="J11" s="160"/>
    </row>
    <row r="12" spans="1:10" ht="57">
      <c r="A12" s="158"/>
      <c r="B12" s="159"/>
      <c r="C12" s="158"/>
      <c r="D12" s="159"/>
      <c r="E12" s="159"/>
      <c r="F12" s="160"/>
      <c r="G12" s="160"/>
      <c r="H12" s="161"/>
      <c r="I12" s="162" t="s">
        <v>7</v>
      </c>
      <c r="J12" s="162" t="s">
        <v>8</v>
      </c>
    </row>
    <row r="13" spans="1:10" ht="15">
      <c r="A13" s="163" t="s">
        <v>86</v>
      </c>
      <c r="B13" s="164"/>
      <c r="C13" s="164"/>
      <c r="D13" s="165" t="s">
        <v>87</v>
      </c>
      <c r="E13" s="166"/>
      <c r="F13" s="167"/>
      <c r="G13" s="168">
        <f>G15+G16+G17</f>
        <v>436100</v>
      </c>
      <c r="H13" s="168">
        <f>H15+H16+H17</f>
        <v>436100</v>
      </c>
      <c r="I13" s="168"/>
      <c r="J13" s="168"/>
    </row>
    <row r="14" spans="1:10" ht="28.5">
      <c r="A14" s="163" t="s">
        <v>88</v>
      </c>
      <c r="B14" s="164"/>
      <c r="C14" s="164"/>
      <c r="D14" s="165" t="s">
        <v>310</v>
      </c>
      <c r="E14" s="166"/>
      <c r="F14" s="167"/>
      <c r="G14" s="168"/>
      <c r="H14" s="169"/>
      <c r="I14" s="168"/>
      <c r="J14" s="168"/>
    </row>
    <row r="15" spans="1:10" ht="30">
      <c r="A15" s="170" t="s">
        <v>93</v>
      </c>
      <c r="B15" s="170" t="s">
        <v>94</v>
      </c>
      <c r="C15" s="170" t="s">
        <v>95</v>
      </c>
      <c r="D15" s="171" t="s">
        <v>96</v>
      </c>
      <c r="E15" s="166" t="s">
        <v>311</v>
      </c>
      <c r="F15" s="172" t="s">
        <v>312</v>
      </c>
      <c r="G15" s="168">
        <v>136100</v>
      </c>
      <c r="H15" s="173">
        <v>136100</v>
      </c>
      <c r="I15" s="168"/>
      <c r="J15" s="168"/>
    </row>
    <row r="16" spans="1:10" ht="75">
      <c r="A16" s="174" t="s">
        <v>97</v>
      </c>
      <c r="B16" s="174" t="s">
        <v>98</v>
      </c>
      <c r="C16" s="175" t="s">
        <v>99</v>
      </c>
      <c r="D16" s="171" t="s">
        <v>100</v>
      </c>
      <c r="E16" s="166" t="s">
        <v>313</v>
      </c>
      <c r="F16" s="172" t="s">
        <v>314</v>
      </c>
      <c r="G16" s="168">
        <f>H16+I16</f>
        <v>200000</v>
      </c>
      <c r="H16" s="173">
        <v>200000</v>
      </c>
      <c r="I16" s="176"/>
      <c r="J16" s="176"/>
    </row>
    <row r="17" spans="1:10" ht="60">
      <c r="A17" s="170" t="s">
        <v>101</v>
      </c>
      <c r="B17" s="177">
        <v>3242</v>
      </c>
      <c r="C17" s="177">
        <v>1090</v>
      </c>
      <c r="D17" s="178" t="s">
        <v>104</v>
      </c>
      <c r="E17" s="166" t="s">
        <v>315</v>
      </c>
      <c r="F17" s="172" t="s">
        <v>316</v>
      </c>
      <c r="G17" s="168">
        <f>H17+I17</f>
        <v>100000</v>
      </c>
      <c r="H17" s="173">
        <v>100000</v>
      </c>
      <c r="I17" s="176"/>
      <c r="J17" s="176"/>
    </row>
    <row r="18" spans="1:10" ht="28.5">
      <c r="A18" s="163" t="s">
        <v>105</v>
      </c>
      <c r="B18" s="163"/>
      <c r="C18" s="164"/>
      <c r="D18" s="165" t="s">
        <v>317</v>
      </c>
      <c r="E18" s="166"/>
      <c r="F18" s="172"/>
      <c r="G18" s="168">
        <f>H18+I18</f>
        <v>9926500</v>
      </c>
      <c r="H18" s="168">
        <f>H20+H21+H22+H23+H24+H25+H26</f>
        <v>9426500</v>
      </c>
      <c r="I18" s="168">
        <v>500000</v>
      </c>
      <c r="J18" s="168">
        <v>500000</v>
      </c>
    </row>
    <row r="19" spans="1:10" ht="28.5">
      <c r="A19" s="163" t="s">
        <v>107</v>
      </c>
      <c r="B19" s="164"/>
      <c r="C19" s="164"/>
      <c r="D19" s="165" t="s">
        <v>317</v>
      </c>
      <c r="E19" s="166"/>
      <c r="F19" s="172"/>
      <c r="G19" s="168">
        <f>G18</f>
        <v>9926500</v>
      </c>
      <c r="H19" s="169">
        <f>H18</f>
        <v>9426500</v>
      </c>
      <c r="I19" s="168"/>
      <c r="J19" s="168"/>
    </row>
    <row r="20" spans="1:10" ht="45">
      <c r="A20" s="170" t="s">
        <v>108</v>
      </c>
      <c r="B20" s="170" t="s">
        <v>94</v>
      </c>
      <c r="C20" s="170" t="s">
        <v>95</v>
      </c>
      <c r="D20" s="178" t="s">
        <v>96</v>
      </c>
      <c r="E20" s="179" t="s">
        <v>318</v>
      </c>
      <c r="F20" s="172" t="s">
        <v>319</v>
      </c>
      <c r="G20" s="168">
        <v>200000</v>
      </c>
      <c r="H20" s="169">
        <v>200000</v>
      </c>
      <c r="I20" s="176"/>
      <c r="J20" s="176"/>
    </row>
    <row r="21" spans="1:10" ht="105">
      <c r="A21" s="180" t="s">
        <v>113</v>
      </c>
      <c r="B21" s="180" t="s">
        <v>114</v>
      </c>
      <c r="C21" s="181" t="s">
        <v>115</v>
      </c>
      <c r="D21" s="182" t="s">
        <v>116</v>
      </c>
      <c r="E21" s="183" t="s">
        <v>320</v>
      </c>
      <c r="F21" s="184" t="s">
        <v>321</v>
      </c>
      <c r="G21" s="185">
        <f>H21+I21</f>
        <v>1461000</v>
      </c>
      <c r="H21" s="173">
        <v>1461000</v>
      </c>
      <c r="I21" s="185"/>
      <c r="J21" s="186"/>
    </row>
    <row r="22" spans="1:10" ht="105">
      <c r="A22" s="187" t="s">
        <v>109</v>
      </c>
      <c r="B22" s="187" t="s">
        <v>110</v>
      </c>
      <c r="C22" s="188" t="s">
        <v>111</v>
      </c>
      <c r="D22" s="189" t="s">
        <v>112</v>
      </c>
      <c r="E22" s="190" t="s">
        <v>322</v>
      </c>
      <c r="F22" s="172" t="s">
        <v>323</v>
      </c>
      <c r="G22" s="168">
        <f>H22+I22</f>
        <v>7793500</v>
      </c>
      <c r="H22" s="173">
        <v>7293500</v>
      </c>
      <c r="I22" s="168">
        <v>500000</v>
      </c>
      <c r="J22" s="168">
        <v>500000</v>
      </c>
    </row>
    <row r="23" spans="1:10" ht="45">
      <c r="A23" s="174" t="s">
        <v>117</v>
      </c>
      <c r="B23" s="174" t="s">
        <v>118</v>
      </c>
      <c r="C23" s="191" t="s">
        <v>119</v>
      </c>
      <c r="D23" s="178" t="s">
        <v>120</v>
      </c>
      <c r="E23" s="190" t="s">
        <v>324</v>
      </c>
      <c r="F23" s="192" t="s">
        <v>325</v>
      </c>
      <c r="G23" s="168">
        <v>300000</v>
      </c>
      <c r="H23" s="173">
        <v>300000</v>
      </c>
      <c r="I23" s="168"/>
      <c r="J23" s="176"/>
    </row>
    <row r="24" spans="1:10" ht="45">
      <c r="A24" s="174" t="s">
        <v>121</v>
      </c>
      <c r="B24" s="174" t="s">
        <v>122</v>
      </c>
      <c r="C24" s="175" t="s">
        <v>123</v>
      </c>
      <c r="D24" s="171" t="s">
        <v>124</v>
      </c>
      <c r="E24" s="190" t="s">
        <v>326</v>
      </c>
      <c r="F24" s="172" t="s">
        <v>327</v>
      </c>
      <c r="G24" s="168">
        <v>30000</v>
      </c>
      <c r="H24" s="173">
        <v>30000</v>
      </c>
      <c r="I24" s="176"/>
      <c r="J24" s="176"/>
    </row>
    <row r="25" spans="1:10" ht="120">
      <c r="A25" s="193" t="s">
        <v>125</v>
      </c>
      <c r="B25" s="174">
        <v>3121</v>
      </c>
      <c r="C25" s="194">
        <v>1040</v>
      </c>
      <c r="D25" s="171" t="s">
        <v>127</v>
      </c>
      <c r="E25" s="195" t="s">
        <v>328</v>
      </c>
      <c r="F25" s="172" t="s">
        <v>329</v>
      </c>
      <c r="G25" s="168">
        <v>42000</v>
      </c>
      <c r="H25" s="173">
        <v>42000</v>
      </c>
      <c r="I25" s="176"/>
      <c r="J25" s="176"/>
    </row>
    <row r="26" spans="1:10" ht="60">
      <c r="A26" s="170" t="s">
        <v>128</v>
      </c>
      <c r="B26" s="177">
        <v>3242</v>
      </c>
      <c r="C26" s="177">
        <v>1090</v>
      </c>
      <c r="D26" s="178" t="s">
        <v>104</v>
      </c>
      <c r="E26" s="166" t="s">
        <v>315</v>
      </c>
      <c r="F26" s="172" t="s">
        <v>316</v>
      </c>
      <c r="G26" s="168">
        <v>100000</v>
      </c>
      <c r="H26" s="173">
        <v>100000</v>
      </c>
      <c r="I26" s="176"/>
      <c r="J26" s="176"/>
    </row>
    <row r="27" spans="1:10" ht="15">
      <c r="A27" s="187" t="s">
        <v>133</v>
      </c>
      <c r="B27" s="162"/>
      <c r="C27" s="196"/>
      <c r="D27" s="197" t="s">
        <v>134</v>
      </c>
      <c r="E27" s="198"/>
      <c r="F27" s="199"/>
      <c r="G27" s="168">
        <f>H27+I27</f>
        <v>2196800</v>
      </c>
      <c r="H27" s="168">
        <f>H29+H30</f>
        <v>1333800</v>
      </c>
      <c r="I27" s="200">
        <v>863000</v>
      </c>
      <c r="J27" s="200">
        <v>863000</v>
      </c>
    </row>
    <row r="28" spans="1:10" ht="15">
      <c r="A28" s="187" t="s">
        <v>135</v>
      </c>
      <c r="B28" s="162"/>
      <c r="C28" s="196"/>
      <c r="D28" s="197" t="s">
        <v>134</v>
      </c>
      <c r="E28" s="198"/>
      <c r="F28" s="199"/>
      <c r="G28" s="168"/>
      <c r="H28" s="200"/>
      <c r="I28" s="201"/>
      <c r="J28" s="201"/>
    </row>
    <row r="29" spans="1:10" ht="51">
      <c r="A29" s="174" t="s">
        <v>136</v>
      </c>
      <c r="B29" s="174" t="s">
        <v>137</v>
      </c>
      <c r="C29" s="175" t="s">
        <v>138</v>
      </c>
      <c r="D29" s="40" t="s">
        <v>330</v>
      </c>
      <c r="E29" s="202" t="s">
        <v>331</v>
      </c>
      <c r="F29" s="203" t="s">
        <v>332</v>
      </c>
      <c r="G29" s="168">
        <v>1133000</v>
      </c>
      <c r="H29" s="201">
        <v>270000</v>
      </c>
      <c r="I29" s="201">
        <v>863000</v>
      </c>
      <c r="J29" s="201">
        <v>863000</v>
      </c>
    </row>
    <row r="30" spans="1:10" ht="51">
      <c r="A30" s="174" t="s">
        <v>136</v>
      </c>
      <c r="B30" s="174" t="s">
        <v>137</v>
      </c>
      <c r="C30" s="175" t="s">
        <v>138</v>
      </c>
      <c r="D30" s="40" t="s">
        <v>330</v>
      </c>
      <c r="E30" s="204" t="s">
        <v>333</v>
      </c>
      <c r="F30" s="205" t="s">
        <v>334</v>
      </c>
      <c r="G30" s="168">
        <v>1063800</v>
      </c>
      <c r="H30" s="201">
        <v>1063800</v>
      </c>
      <c r="I30" s="201"/>
      <c r="J30" s="201"/>
    </row>
    <row r="31" spans="1:10" ht="28.5">
      <c r="A31" s="187" t="s">
        <v>159</v>
      </c>
      <c r="B31" s="162"/>
      <c r="C31" s="196"/>
      <c r="D31" s="197" t="s">
        <v>160</v>
      </c>
      <c r="E31" s="206"/>
      <c r="F31" s="203"/>
      <c r="G31" s="168">
        <f>H31+I31</f>
        <v>658393</v>
      </c>
      <c r="H31" s="200">
        <f>H33+H34+H35+H36+H37+H38+H39+H40</f>
        <v>658393</v>
      </c>
      <c r="I31" s="200"/>
      <c r="J31" s="200"/>
    </row>
    <row r="32" spans="1:10" ht="28.5">
      <c r="A32" s="187" t="s">
        <v>161</v>
      </c>
      <c r="B32" s="162"/>
      <c r="C32" s="196"/>
      <c r="D32" s="197" t="s">
        <v>160</v>
      </c>
      <c r="E32" s="206"/>
      <c r="F32" s="203"/>
      <c r="G32" s="168">
        <f>G31</f>
        <v>658393</v>
      </c>
      <c r="H32" s="200">
        <f>H31</f>
        <v>658393</v>
      </c>
      <c r="I32" s="200"/>
      <c r="J32" s="200"/>
    </row>
    <row r="33" spans="1:10" ht="120">
      <c r="A33" s="174" t="s">
        <v>162</v>
      </c>
      <c r="B33" s="174" t="s">
        <v>163</v>
      </c>
      <c r="C33" s="175" t="s">
        <v>99</v>
      </c>
      <c r="D33" s="171" t="s">
        <v>164</v>
      </c>
      <c r="E33" s="207" t="s">
        <v>335</v>
      </c>
      <c r="F33" s="208" t="s">
        <v>336</v>
      </c>
      <c r="G33" s="168">
        <v>50000</v>
      </c>
      <c r="H33" s="200">
        <v>50000</v>
      </c>
      <c r="I33" s="209"/>
      <c r="J33" s="209"/>
    </row>
    <row r="34" spans="1:10" ht="120">
      <c r="A34" s="174" t="s">
        <v>165</v>
      </c>
      <c r="B34" s="174" t="s">
        <v>166</v>
      </c>
      <c r="C34" s="175" t="s">
        <v>167</v>
      </c>
      <c r="D34" s="171" t="s">
        <v>168</v>
      </c>
      <c r="E34" s="207" t="s">
        <v>335</v>
      </c>
      <c r="F34" s="210" t="s">
        <v>336</v>
      </c>
      <c r="G34" s="168">
        <v>102800</v>
      </c>
      <c r="H34" s="201">
        <v>102800</v>
      </c>
      <c r="I34" s="209"/>
      <c r="J34" s="209"/>
    </row>
    <row r="35" spans="1:10" ht="120">
      <c r="A35" s="174" t="s">
        <v>169</v>
      </c>
      <c r="B35" s="174" t="s">
        <v>170</v>
      </c>
      <c r="C35" s="175" t="s">
        <v>167</v>
      </c>
      <c r="D35" s="171" t="s">
        <v>171</v>
      </c>
      <c r="E35" s="207" t="s">
        <v>335</v>
      </c>
      <c r="F35" s="210" t="s">
        <v>336</v>
      </c>
      <c r="G35" s="168">
        <f>H35+I35</f>
        <v>50000</v>
      </c>
      <c r="H35" s="201">
        <v>50000</v>
      </c>
      <c r="I35" s="209"/>
      <c r="J35" s="209"/>
    </row>
    <row r="36" spans="1:10" ht="120">
      <c r="A36" s="174" t="s">
        <v>172</v>
      </c>
      <c r="B36" s="174" t="s">
        <v>173</v>
      </c>
      <c r="C36" s="175" t="s">
        <v>167</v>
      </c>
      <c r="D36" s="171" t="s">
        <v>174</v>
      </c>
      <c r="E36" s="207" t="s">
        <v>335</v>
      </c>
      <c r="F36" s="210" t="s">
        <v>336</v>
      </c>
      <c r="G36" s="168">
        <f>H36+I36</f>
        <v>15000</v>
      </c>
      <c r="H36" s="201">
        <v>15000</v>
      </c>
      <c r="I36" s="209"/>
      <c r="J36" s="209"/>
    </row>
    <row r="37" spans="1:10" ht="120">
      <c r="A37" s="174" t="s">
        <v>184</v>
      </c>
      <c r="B37" s="174" t="s">
        <v>185</v>
      </c>
      <c r="C37" s="175" t="s">
        <v>123</v>
      </c>
      <c r="D37" s="171" t="s">
        <v>186</v>
      </c>
      <c r="E37" s="166" t="s">
        <v>337</v>
      </c>
      <c r="F37" s="172" t="s">
        <v>338</v>
      </c>
      <c r="G37" s="168">
        <v>50000</v>
      </c>
      <c r="H37" s="201">
        <v>50000</v>
      </c>
      <c r="I37" s="209"/>
      <c r="J37" s="209"/>
    </row>
    <row r="38" spans="1:10" ht="90">
      <c r="A38" s="174" t="s">
        <v>187</v>
      </c>
      <c r="B38" s="174" t="s">
        <v>188</v>
      </c>
      <c r="C38" s="175" t="s">
        <v>189</v>
      </c>
      <c r="D38" s="171" t="s">
        <v>190</v>
      </c>
      <c r="E38" s="204" t="s">
        <v>339</v>
      </c>
      <c r="F38" s="211" t="s">
        <v>340</v>
      </c>
      <c r="G38" s="168">
        <v>310000</v>
      </c>
      <c r="H38" s="201">
        <v>310000</v>
      </c>
      <c r="I38" s="209"/>
      <c r="J38" s="209"/>
    </row>
    <row r="39" spans="1:10" ht="120">
      <c r="A39" s="174" t="s">
        <v>191</v>
      </c>
      <c r="B39" s="174" t="s">
        <v>192</v>
      </c>
      <c r="C39" s="175" t="s">
        <v>189</v>
      </c>
      <c r="D39" s="171" t="s">
        <v>193</v>
      </c>
      <c r="E39" s="207" t="s">
        <v>335</v>
      </c>
      <c r="F39" s="210" t="s">
        <v>336</v>
      </c>
      <c r="G39" s="168">
        <f>H39+I39</f>
        <v>22200</v>
      </c>
      <c r="H39" s="173">
        <v>22200</v>
      </c>
      <c r="I39" s="209"/>
      <c r="J39" s="209"/>
    </row>
    <row r="40" spans="1:10" ht="120">
      <c r="A40" s="193" t="s">
        <v>194</v>
      </c>
      <c r="B40" s="174">
        <v>3242</v>
      </c>
      <c r="C40" s="175">
        <v>1090</v>
      </c>
      <c r="D40" s="171" t="s">
        <v>104</v>
      </c>
      <c r="E40" s="207" t="s">
        <v>341</v>
      </c>
      <c r="F40" s="210" t="s">
        <v>336</v>
      </c>
      <c r="G40" s="168">
        <v>58393</v>
      </c>
      <c r="H40" s="173">
        <v>58393</v>
      </c>
      <c r="I40" s="209"/>
      <c r="J40" s="209"/>
    </row>
    <row r="41" spans="1:10" ht="15">
      <c r="A41" s="187" t="s">
        <v>195</v>
      </c>
      <c r="B41" s="162"/>
      <c r="C41" s="212"/>
      <c r="D41" s="189" t="s">
        <v>196</v>
      </c>
      <c r="E41" s="204"/>
      <c r="F41" s="210"/>
      <c r="G41" s="213">
        <v>90000</v>
      </c>
      <c r="H41" s="213">
        <v>90000</v>
      </c>
      <c r="I41" s="200"/>
      <c r="J41" s="200"/>
    </row>
    <row r="42" spans="1:10" ht="15">
      <c r="A42" s="187" t="s">
        <v>197</v>
      </c>
      <c r="B42" s="162"/>
      <c r="C42" s="212"/>
      <c r="D42" s="189" t="s">
        <v>196</v>
      </c>
      <c r="E42" s="204"/>
      <c r="F42" s="210"/>
      <c r="G42" s="213">
        <v>90000</v>
      </c>
      <c r="H42" s="213">
        <v>90000</v>
      </c>
      <c r="I42" s="200"/>
      <c r="J42" s="200"/>
    </row>
    <row r="43" spans="1:10" ht="60">
      <c r="A43" s="174" t="s">
        <v>216</v>
      </c>
      <c r="B43" s="174" t="s">
        <v>217</v>
      </c>
      <c r="C43" s="175" t="s">
        <v>214</v>
      </c>
      <c r="D43" s="171" t="s">
        <v>218</v>
      </c>
      <c r="E43" s="204" t="s">
        <v>342</v>
      </c>
      <c r="F43" s="210" t="s">
        <v>343</v>
      </c>
      <c r="G43" s="213">
        <v>20000</v>
      </c>
      <c r="H43" s="213">
        <v>20000</v>
      </c>
      <c r="I43" s="200"/>
      <c r="J43" s="200"/>
    </row>
    <row r="44" spans="1:10" ht="60">
      <c r="A44" s="174" t="s">
        <v>219</v>
      </c>
      <c r="B44" s="174" t="s">
        <v>220</v>
      </c>
      <c r="C44" s="175" t="s">
        <v>131</v>
      </c>
      <c r="D44" s="171" t="s">
        <v>221</v>
      </c>
      <c r="E44" s="190" t="s">
        <v>344</v>
      </c>
      <c r="F44" s="192" t="s">
        <v>345</v>
      </c>
      <c r="G44" s="213">
        <v>35000</v>
      </c>
      <c r="H44" s="213">
        <v>35000</v>
      </c>
      <c r="I44" s="200"/>
      <c r="J44" s="200"/>
    </row>
    <row r="45" spans="1:10" ht="60">
      <c r="A45" s="174" t="s">
        <v>222</v>
      </c>
      <c r="B45" s="174" t="s">
        <v>223</v>
      </c>
      <c r="C45" s="175" t="s">
        <v>131</v>
      </c>
      <c r="D45" s="171" t="s">
        <v>224</v>
      </c>
      <c r="E45" s="204" t="s">
        <v>344</v>
      </c>
      <c r="F45" s="210" t="s">
        <v>345</v>
      </c>
      <c r="G45" s="213">
        <v>35000</v>
      </c>
      <c r="H45" s="214">
        <v>35000</v>
      </c>
      <c r="I45" s="200"/>
      <c r="J45" s="200"/>
    </row>
    <row r="46" spans="1:10" ht="18.75">
      <c r="A46" s="215"/>
      <c r="B46" s="216"/>
      <c r="C46" s="215"/>
      <c r="D46" s="217" t="s">
        <v>346</v>
      </c>
      <c r="E46" s="218"/>
      <c r="F46" s="218"/>
      <c r="G46" s="168">
        <f>H46+I46</f>
        <v>13307793</v>
      </c>
      <c r="H46" s="219">
        <f>H13+H18+H27+H31+H41</f>
        <v>11944793</v>
      </c>
      <c r="I46" s="219">
        <f>I13+I18+I27+I31+I41</f>
        <v>1363000</v>
      </c>
      <c r="J46" s="219">
        <f>J13+J18+J27+J31+J41</f>
        <v>1363000</v>
      </c>
    </row>
    <row r="47" spans="1:10" ht="15.75">
      <c r="A47" s="220" t="s">
        <v>347</v>
      </c>
      <c r="B47" s="220"/>
      <c r="C47" s="220"/>
      <c r="D47" s="220"/>
      <c r="E47" s="221"/>
      <c r="F47" s="221"/>
      <c r="G47" s="222"/>
      <c r="H47" s="222"/>
      <c r="I47" s="222"/>
      <c r="J47" s="222"/>
    </row>
  </sheetData>
  <sheetProtection/>
  <mergeCells count="15">
    <mergeCell ref="F11:F12"/>
    <mergeCell ref="G11:G12"/>
    <mergeCell ref="H11:H12"/>
    <mergeCell ref="I11:J11"/>
    <mergeCell ref="A47:F47"/>
    <mergeCell ref="A1:J1"/>
    <mergeCell ref="H5:J5"/>
    <mergeCell ref="A6:J6"/>
    <mergeCell ref="A7:J7"/>
    <mergeCell ref="A8:J8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dcterms:created xsi:type="dcterms:W3CDTF">2019-12-24T11:25:59Z</dcterms:created>
  <dcterms:modified xsi:type="dcterms:W3CDTF">2019-12-27T12:16:13Z</dcterms:modified>
  <cp:category/>
  <cp:version/>
  <cp:contentType/>
  <cp:contentStatus/>
</cp:coreProperties>
</file>