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2020" windowHeight="11370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</sheets>
  <definedNames/>
  <calcPr fullCalcOnLoad="1"/>
</workbook>
</file>

<file path=xl/sharedStrings.xml><?xml version="1.0" encoding="utf-8"?>
<sst xmlns="http://schemas.openxmlformats.org/spreadsheetml/2006/main" count="809" uniqueCount="367">
  <si>
    <t>Додаток 1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</si>
  <si>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</si>
  <si>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</si>
  <si>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</si>
  <si>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</si>
  <si>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</si>
  <si>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</si>
  <si>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</si>
  <si>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</si>
  <si>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Офіційні трансферти  </t>
  </si>
  <si>
    <t>Від органів державного управління  </t>
  </si>
  <si>
    <t>Субвенції з місцевих бюджетів іншим місцевим бюджетам</t>
  </si>
  <si>
    <t>Інші субвенції з місцевого бюджету</t>
  </si>
  <si>
    <t>Разом доходів</t>
  </si>
  <si>
    <t>X</t>
  </si>
  <si>
    <t>0525000000</t>
  </si>
  <si>
    <t>(код бюджету)</t>
  </si>
  <si>
    <t>(зміни)</t>
  </si>
  <si>
    <t>ДОХОДИ
районного бюджету на 2020 рік</t>
  </si>
  <si>
    <t>Керуючий справами виконавчого апарату районної ради</t>
  </si>
  <si>
    <t>Г. ЛИСЕНКО</t>
  </si>
  <si>
    <t>№ 598</t>
  </si>
  <si>
    <t>7 скликання</t>
  </si>
  <si>
    <t xml:space="preserve">до рішення 28 сесії  Чечельницької районної ради  </t>
  </si>
  <si>
    <t>Додаток 2</t>
  </si>
  <si>
    <t>до рішення 28 сесії Чечельницької районної ради</t>
  </si>
  <si>
    <t>07.02.2020 № 598</t>
  </si>
  <si>
    <t>ФІНАНСУВАННЯ
районного  бюджету на 2020 рік</t>
  </si>
  <si>
    <t>Найменування згідно з Класифікацією фінансування бюджету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</si>
  <si>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</si>
  <si>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</si>
  <si>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</si>
  <si>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</si>
  <si>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</si>
  <si>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</si>
  <si>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</si>
  <si>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</si>
  <si>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</si>
  <si>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</si>
  <si>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Керуючий справами виконавчого апарату  районної ради</t>
  </si>
  <si>
    <t>Додаток 3</t>
  </si>
  <si>
    <t xml:space="preserve">7 скликання </t>
  </si>
  <si>
    <t>07.02.2020  № 598</t>
  </si>
  <si>
    <t>РОЗПОДІЛ</t>
  </si>
  <si>
    <t>видатків районного бюджету на 2020 рік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</si>
  <si>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</si>
  <si>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</si>
  <si>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</si>
  <si>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</si>
  <si>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Разом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</si>
  <si>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</si>
  <si>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</si>
  <si>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</si>
  <si>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</si>
  <si>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</si>
  <si>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0100000</t>
  </si>
  <si>
    <t>Чечельницька районна рада</t>
  </si>
  <si>
    <t>0110000</t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</si>
  <si>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</si>
  <si>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</si>
  <si>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</si>
  <si>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</si>
  <si>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</si>
  <si>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0180</t>
  </si>
  <si>
    <t>0133</t>
  </si>
  <si>
    <t>Інша діяльність у сфері державного управління</t>
  </si>
  <si>
    <t>0117680</t>
  </si>
  <si>
    <t>7680</t>
  </si>
  <si>
    <t>0490</t>
  </si>
  <si>
    <t>Членські внески до асоціацій органів місцевого самоврядування</t>
  </si>
  <si>
    <t>0200000</t>
  </si>
  <si>
    <t>Державна адміністрація (Управління справами Ради міністрів Автономної Республіки Крим, обласні державні адміністрації (господарські управління, відділи), Київська, Севастопольська міські державні адміністрації, районні державні адміністрації (управлі</t>
  </si>
  <si>
    <t>0210000</t>
  </si>
  <si>
    <t>0212010</t>
  </si>
  <si>
    <t>2010</t>
  </si>
  <si>
    <t>0731</t>
  </si>
  <si>
    <t>Багатопрофільна стаціонарна медична допомога населенню</t>
  </si>
  <si>
    <t>0212110</t>
  </si>
  <si>
    <t>2110</t>
  </si>
  <si>
    <t>Первинна медична допомога населенню</t>
  </si>
  <si>
    <t>0212111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</si>
  <si>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</si>
  <si>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</si>
  <si>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</si>
  <si>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0600000</t>
  </si>
  <si>
    <t>Відділ освіти</t>
  </si>
  <si>
    <t>0610000</t>
  </si>
  <si>
    <t>0611020</t>
  </si>
  <si>
    <t>1020</t>
  </si>
  <si>
    <t>0921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</si>
  <si>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</si>
  <si>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0613140</t>
  </si>
  <si>
    <t>3140</t>
  </si>
  <si>
    <t>1040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</si>
  <si>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</si>
  <si>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0617360</t>
  </si>
  <si>
    <t>7360</t>
  </si>
  <si>
    <t>Виконання інвестиційних проектів</t>
  </si>
  <si>
    <t>0617363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</si>
  <si>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</si>
  <si>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</si>
  <si>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0800000</t>
  </si>
  <si>
    <t>Управління праці та соціального захисту населенння</t>
  </si>
  <si>
    <t>0810000</t>
  </si>
  <si>
    <t>0813140</t>
  </si>
  <si>
    <t>0813240</t>
  </si>
  <si>
    <t>3240</t>
  </si>
  <si>
    <t>Інші заклади та заходи</t>
  </si>
  <si>
    <t>0813242</t>
  </si>
  <si>
    <t>3242</t>
  </si>
  <si>
    <t>1090</t>
  </si>
  <si>
    <t>Інші заходи у сфері соціального захисту і соціального забезпечення</t>
  </si>
  <si>
    <t>1000000</t>
  </si>
  <si>
    <t>Відділ культури і туризму</t>
  </si>
  <si>
    <t>1010000</t>
  </si>
  <si>
    <t>1014040</t>
  </si>
  <si>
    <t>4040</t>
  </si>
  <si>
    <t>0824</t>
  </si>
  <si>
    <t>Забезпечення діяльності музеїв i виставок</t>
  </si>
  <si>
    <t>3700000</t>
  </si>
  <si>
    <t>Фінансове управління Чечельницької РДА</t>
  </si>
  <si>
    <t>3710000</t>
  </si>
  <si>
    <t>3719770</t>
  </si>
  <si>
    <t>9770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</si>
  <si>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</si>
  <si>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</si>
  <si>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</si>
  <si>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УСЬОГО</t>
  </si>
  <si>
    <t>Г. Лисенко</t>
  </si>
  <si>
    <t>Додаток  4</t>
  </si>
  <si>
    <t>до рішення 28 сесії  Чечельницької районної  ради 7 скликання</t>
  </si>
  <si>
    <t>Міжбюджетні трансферти</t>
  </si>
  <si>
    <t>на 2020 рік</t>
  </si>
  <si>
    <t>код бюджету</t>
  </si>
  <si>
    <t>Код бюджету</t>
  </si>
  <si>
    <t>Найменування бюджету-одержувача/надавача міжбюджетного трансферту</t>
  </si>
  <si>
    <t>Трансферти з інших місцевих бюджетів</t>
  </si>
  <si>
    <t>Трансферти іншим бюджетам</t>
  </si>
  <si>
    <t>дотація на :</t>
  </si>
  <si>
    <t xml:space="preserve">субвенції </t>
  </si>
  <si>
    <t>дотація на:</t>
  </si>
  <si>
    <t>загального фонду на:</t>
  </si>
  <si>
    <t>найменування трансферту</t>
  </si>
  <si>
    <t xml:space="preserve">           найменування трансферту</t>
  </si>
  <si>
    <t>Інші субвенції з місцевих  бюджетів</t>
  </si>
  <si>
    <t>код Класифікації доходів бюджету</t>
  </si>
  <si>
    <t>код Типової програмної класифікації видатків та кредитування районного бюджету</t>
  </si>
  <si>
    <t>0525082200</t>
  </si>
  <si>
    <t>с.Вербка</t>
  </si>
  <si>
    <t>0525083200</t>
  </si>
  <si>
    <t>с.Каташин</t>
  </si>
  <si>
    <t>0525083600</t>
  </si>
  <si>
    <t>с.Куренівка</t>
  </si>
  <si>
    <t>Всього</t>
  </si>
  <si>
    <t>Г.  Лисенко</t>
  </si>
  <si>
    <t xml:space="preserve">Додаток  5
до рішення  28 сесії Чечельницької районної ради 7 скликання </t>
  </si>
  <si>
    <t>витрат районного бюджету на реалізацію місцевих/регіональних програм</t>
  </si>
  <si>
    <t>у 2020 році</t>
  </si>
  <si>
    <t>грн</t>
  </si>
  <si>
    <t xml:space="preserve"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 </t>
  </si>
  <si>
    <t>Найменування місцевої /регіональної програми</t>
  </si>
  <si>
    <t>Дата та номер документа, яким затверджено місцеву /регіональну програму</t>
  </si>
  <si>
    <t>Чечельницька районна рада(відповідальний виконавець)</t>
  </si>
  <si>
    <t>програма економічного і соціального   розвитку Чечельницького району на 2020 рік</t>
  </si>
  <si>
    <t>20.12.2019 № 563</t>
  </si>
  <si>
    <t>Членські внески до асоціації органів місцевого самоврядування</t>
  </si>
  <si>
    <t>Програма розвитку місцевого самоврядування в Чечельницькому районі на 2018-2020 роки</t>
  </si>
  <si>
    <t>16.02.2018 № 356</t>
  </si>
  <si>
    <t>Чечельницька районна державна адміністрація</t>
  </si>
  <si>
    <t xml:space="preserve"> районна Програма «Майбутнє Чечельниччини в збереженні здоров’я громадян» на 2016-2020 роки</t>
  </si>
  <si>
    <t>15.07.2016 №92</t>
  </si>
  <si>
    <t>районна Програма підтримки комунального некомерційного підприємства "Чечельницький центр первинної медико-санітарної допомоги"Чечельницької районної ради Вінницької області на 2018-2022 роки</t>
  </si>
  <si>
    <t>7.11.2018 № 439</t>
  </si>
  <si>
    <t xml:space="preserve">районна  Програма фінансової підтримки комунального некомерційного підприємства „Чечельницька центральна районна лікарня „ Чельницької районної ради Вінницької області” на 2019-2021 роки </t>
  </si>
  <si>
    <t>14.12.2018 № 474</t>
  </si>
  <si>
    <t>Районна програма відпочинку та оздоровлення дітей і молоді на 2019-2023 роки</t>
  </si>
  <si>
    <t>14.12.2018  №475</t>
  </si>
  <si>
    <t>Районна комплексної програми соціальної підтримки  учасників антитерористичної операції та членів їх сімей на 2018-2022 роки</t>
  </si>
  <si>
    <t>15.12.2017 № 327</t>
  </si>
  <si>
    <t>Районна комплексна програма соціальної підтримки  учасників антитерористичної операції та членів їх сімей на 2018-2022 роки</t>
  </si>
  <si>
    <t>районна  програма  надання допомоги хворим з хронічною нирковою недостатністю , які та отримують програмний гемодіаліз на 2018-2021 роки</t>
  </si>
  <si>
    <t>18.05.2018 № 386</t>
  </si>
  <si>
    <t>Програма поліпшення техногенної та пожежної безпеки населених пунктів та об”єктів усіх форм власності , розвитку інфраструктури підрозділів Державної служби України з надзвичайних ситуацій  Чечельницького району на 2016-2020роки</t>
  </si>
  <si>
    <t>18.12.2015 №14</t>
  </si>
  <si>
    <t>Єдина правоохоронна Програма"Безпечна Чечельниччина" на 2020-2024 роки</t>
  </si>
  <si>
    <t>22.11.2019 № 549</t>
  </si>
  <si>
    <t xml:space="preserve">Про Програму забезпечення виконання Чечельницькою районною державною адміністрацією повноважень, делегованих Чечельницькою районною радою на 2020-2022 роки </t>
  </si>
  <si>
    <t>20.12.2019 № 569</t>
  </si>
  <si>
    <t xml:space="preserve">Всього </t>
  </si>
  <si>
    <t xml:space="preserve">Керуючий справами виконавчого апарату районної ради                                                                    Г.  Лисенко                      </t>
  </si>
  <si>
    <t>Додаток 6</t>
  </si>
  <si>
    <t xml:space="preserve">до рішення 28 сесії Чечельницької </t>
  </si>
  <si>
    <t>районної ради 7 скликання</t>
  </si>
  <si>
    <t>видатків місцевого бюджету на 2020 рік</t>
  </si>
  <si>
    <t>0113190</t>
  </si>
  <si>
    <t>3190</t>
  </si>
  <si>
    <t>Соціальний захист ветеранів війни та праці</t>
  </si>
  <si>
    <t>0113192</t>
  </si>
  <si>
    <t>3192</t>
  </si>
  <si>
    <t>1030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</si>
  <si>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</si>
  <si>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0113240</t>
  </si>
  <si>
    <t>0113242</t>
  </si>
  <si>
    <t>0210180</t>
  </si>
  <si>
    <t>0212140</t>
  </si>
  <si>
    <t>2140</t>
  </si>
  <si>
    <t>Програми і централізовані заходи у галузі охорони здоров`я</t>
  </si>
  <si>
    <t>0212144</t>
  </si>
  <si>
    <t>2144</t>
  </si>
  <si>
    <t>0763</t>
  </si>
  <si>
    <t>Централізовані заходи з лікування хворих на цукровий та нецукровий діабет</t>
  </si>
  <si>
    <t>0213110</t>
  </si>
  <si>
    <t>3110</t>
  </si>
  <si>
    <t>Заклади і заходи з питань дітей та їх соціального захисту</t>
  </si>
  <si>
    <t>0213112</t>
  </si>
  <si>
    <t>3112</t>
  </si>
  <si>
    <t>Заходи державної політики з питань дітей та їх соціального захисту</t>
  </si>
  <si>
    <t>0213120</t>
  </si>
  <si>
    <t>3120</t>
  </si>
  <si>
    <t>Здійснення соціальної роботи з вразливими категоріями населення</t>
  </si>
  <si>
    <t>0213121</t>
  </si>
  <si>
    <t>3121</t>
  </si>
  <si>
    <t>Утримання та забезпечення діяльності центрів соціальних служб для сім`ї, дітей та молоді</t>
  </si>
  <si>
    <t>0213240</t>
  </si>
  <si>
    <t>0213242</t>
  </si>
  <si>
    <t>0215050</t>
  </si>
  <si>
    <t>5050</t>
  </si>
  <si>
    <t>Підтримка фізкультурно-спортивного руху</t>
  </si>
  <si>
    <t>0215053</t>
  </si>
  <si>
    <t>5053</t>
  </si>
  <si>
    <t>0810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</si>
  <si>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</si>
  <si>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0611090</t>
  </si>
  <si>
    <t>0960</t>
  </si>
  <si>
    <t>Надання позашкільної освіти закладами позашкільної освіти, заходи із позашкільної роботи з дітьми</t>
  </si>
  <si>
    <t>0611150</t>
  </si>
  <si>
    <t>1150</t>
  </si>
  <si>
    <t>0990</t>
  </si>
  <si>
    <t>Методичне забезпечення діяльності закладів освіти</t>
  </si>
  <si>
    <t>0611160</t>
  </si>
  <si>
    <t>1160</t>
  </si>
  <si>
    <t>Інші програми, заклади та заходи у сфері освіти</t>
  </si>
  <si>
    <t>0611161</t>
  </si>
  <si>
    <t>1161</t>
  </si>
  <si>
    <t>Забезпечення діяльності інших закладів у сфері освіти</t>
  </si>
  <si>
    <t>0611162</t>
  </si>
  <si>
    <t>1162</t>
  </si>
  <si>
    <t>Інші програми та заходи у сфері освіти</t>
  </si>
  <si>
    <t>0611170</t>
  </si>
  <si>
    <t>1170</t>
  </si>
  <si>
    <t>Забезпечення діяльності інклюзивно-ресурсних центрів</t>
  </si>
  <si>
    <t>0615030</t>
  </si>
  <si>
    <t>5030</t>
  </si>
  <si>
    <t>Розвиток дитячо-юнацького та резервного спорту</t>
  </si>
  <si>
    <t>0615031</t>
  </si>
  <si>
    <t>5031</t>
  </si>
  <si>
    <t>Утримання та навчально-тренувальна робота комунальних дитячо-юнацьких спортивних шкіл</t>
  </si>
  <si>
    <t>0813030</t>
  </si>
  <si>
    <t>3030</t>
  </si>
  <si>
    <t>Надання пільг з оплати послуг зв`язку,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</si>
  <si>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</si>
  <si>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</si>
  <si>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</si>
  <si>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</si>
  <si>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</si>
  <si>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1070</t>
  </si>
  <si>
    <t>Надання пільг окремим категоріям громадян з оплати послуг зв`язку</t>
  </si>
  <si>
    <t>0813033</t>
  </si>
  <si>
    <t>3033</t>
  </si>
  <si>
    <t>Компенсаційні виплати на пільговий проїзд автомобільним транспортом окремим категоріям громадян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</si>
  <si>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</si>
  <si>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</si>
  <si>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</si>
  <si>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0813050</t>
  </si>
  <si>
    <t>3050</t>
  </si>
  <si>
    <t>Пільгове медичне обслуговування осіб, які постраждали внаслідок Чорнобильської катастрофи</t>
  </si>
  <si>
    <t>0813090</t>
  </si>
  <si>
    <t>3090</t>
  </si>
  <si>
    <t>Видатки на поховання учасників бойових дій та осіб з інвалідністю внаслідок війни</t>
  </si>
  <si>
    <t>0813100</t>
  </si>
  <si>
    <t>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</si>
  <si>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</si>
  <si>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</si>
  <si>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</si>
  <si>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</si>
  <si>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0813130</t>
  </si>
  <si>
    <t>3130</t>
  </si>
  <si>
    <t>Реалізація державної політики у молодіжній сфері</t>
  </si>
  <si>
    <t>0813131</t>
  </si>
  <si>
    <t>3131</t>
  </si>
  <si>
    <t>Здійснення заходів та реалізація проектів на виконання Державної цільової соціальної програми `Молодь України`</t>
  </si>
  <si>
    <t>0813160</t>
  </si>
  <si>
    <t>3160</t>
  </si>
  <si>
    <t>1010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</si>
  <si>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</si>
  <si>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0813170</t>
  </si>
  <si>
    <t>3170</t>
  </si>
  <si>
    <t>Забезпечення реалізації окремих програм для осіб з інвалідністю</t>
  </si>
  <si>
    <t>0813171</t>
  </si>
  <si>
    <t>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</si>
  <si>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</si>
  <si>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1011100</t>
  </si>
  <si>
    <t>1100</t>
  </si>
  <si>
    <t>Надання спеціальної освіти мистецькими школами</t>
  </si>
  <si>
    <t>1014030</t>
  </si>
  <si>
    <t>4030</t>
  </si>
  <si>
    <t>Забезпечення діяльності бібліотек</t>
  </si>
  <si>
    <t>1014060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</si>
  <si>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</si>
  <si>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</si>
  <si>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</si>
  <si>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1014080</t>
  </si>
  <si>
    <t>4080</t>
  </si>
  <si>
    <t>Інші заклади та заходи в галузі культури і мистецтва</t>
  </si>
  <si>
    <t>1014081</t>
  </si>
  <si>
    <t>4081</t>
  </si>
  <si>
    <t>0829</t>
  </si>
  <si>
    <t>Забезпечення діяльності інших закладів в галузі культури і мистецтва</t>
  </si>
  <si>
    <t>1014082</t>
  </si>
  <si>
    <t>4082</t>
  </si>
  <si>
    <t>Інші заходи в галузі культури і мистецтва</t>
  </si>
  <si>
    <t>1015010</t>
  </si>
  <si>
    <t>5010</t>
  </si>
  <si>
    <t>Проведення спортивної роботи в регіоні</t>
  </si>
  <si>
    <t>1015011</t>
  </si>
  <si>
    <t>5011</t>
  </si>
  <si>
    <t>Проведення навчально-тренувальних зборів і змагань з олімпійських видів спорту</t>
  </si>
  <si>
    <t>1015012</t>
  </si>
  <si>
    <t>5012</t>
  </si>
  <si>
    <t>Проведення навчально-тренувальних зборів і змагань з неолімпійських видів спорту</t>
  </si>
  <si>
    <t>3718700</t>
  </si>
  <si>
    <t>8700</t>
  </si>
  <si>
    <t>Резервний фонд</t>
  </si>
  <si>
    <t xml:space="preserve">Додаток  7
до рішення  28 сесії Чечельницької районної ради 7 скликання </t>
  </si>
  <si>
    <t>07 лютого 2020 року № 598</t>
  </si>
  <si>
    <t>районна Програми збереження архівних фондів на 2018 -2020 рр.</t>
  </si>
  <si>
    <t>24.11.2017 № 302</t>
  </si>
  <si>
    <t>районна програма підтримки діяльності громадських організацій ветеранів війни та праці, інвалідів та інших категорій населення на 2017-2020 роки</t>
  </si>
  <si>
    <t>28.04.2017 № 223</t>
  </si>
  <si>
    <t>районна програма надання матеріальної допомоги жителям Чечельницького району на 2018-2020 роки</t>
  </si>
  <si>
    <t>16.02.2018 № 357</t>
  </si>
  <si>
    <t>районна Програма забезпечення розвитку і надання інформаційних послуг населенню району</t>
  </si>
  <si>
    <t>15.12.2017  № 332</t>
  </si>
  <si>
    <t>районна програма  ”Майбутнє Чечельниччини в збереженні здоров”я громадян ”на 2016-2020 роки</t>
  </si>
  <si>
    <t>15.07.2016 № 92</t>
  </si>
  <si>
    <t>районна  Програма реалізації Конвенції ООН про права дитини на 2020–2022 роки</t>
  </si>
  <si>
    <t>22.11.2019 № 550</t>
  </si>
  <si>
    <t>районна   цільова  соціальна   комплексна Програма підтримки сім’ї, молоді, демографічного розвитку, попередження торгівлі людьми, запобіганню насильства в сім’ї та забезпечення рівних прав і можливостей жінок та чоловіків на 2017-2020 роки </t>
  </si>
  <si>
    <t>25.11.2016 №154</t>
  </si>
  <si>
    <t>районна Програма надання матеріальної допомоги жителям Чечельницького району на 2018-2020 роки</t>
  </si>
  <si>
    <t>Надання загальної середньої освіти  закладами загальної середньої освіти ( у тому числі з дошкільними підрозділами (відділеннями, групами))</t>
  </si>
  <si>
    <t>районна програма "Шкільний автобус" на 2016-2020 роки</t>
  </si>
  <si>
    <t>26.02.2016 № 43</t>
  </si>
  <si>
    <t>районна  Програма організації харчування учнів закладів загальної середньої освіти району на 2020 рік</t>
  </si>
  <si>
    <t>20.12.2019 № 567</t>
  </si>
  <si>
    <t>районна комплексна Програма соціального захисту інвалідів, ветеранів війни та праці, громадян, які постраждали внаслідок Чорнобильської катастрофи, пенсіонерів та незахищених верств населення Чечельницького району на 2018-2022 роки</t>
  </si>
  <si>
    <t>15.12.2017 №326</t>
  </si>
  <si>
    <t>Районна цільова соціальна комплексна  Програма підтримки сім"ї,молоді,демографічного розвитку ,попередження торгівлі людьми,запобіганню насильства в сім"ї та забезпечення рівних прав і можливостей чоловіків та жінок на 2017-2020 роки</t>
  </si>
  <si>
    <t>25.11.2016 № 154</t>
  </si>
  <si>
    <t>Програма підримки фізичних осіб ,що надають соціальні послуги громадянам Чечельницького району на 2020 рік</t>
  </si>
  <si>
    <t>20.12.2019 № 568</t>
  </si>
  <si>
    <t>районна комплексна Програма соціального захисту інвалідів, ветеранів війни та праці, громадян, які постраждали внаслідок Чорнобильської катастрофи,пенсіонерів та незахищених верств населення Чечельницького району на 2018-2022 роки</t>
  </si>
  <si>
    <t>комплексна Програма духовного відродження та розвитку культури у Чечельницькому районі на 2018-2022 року</t>
  </si>
  <si>
    <t>15.12.2017 № 334</t>
  </si>
  <si>
    <t>цільова соціальна Програма розвитку фізичної культури і спорту  у Чечельницькому районі на 2017-2020 роки</t>
  </si>
  <si>
    <t>23.12.2016 № 179</t>
  </si>
  <si>
    <t xml:space="preserve">Керуючий справами виконавчого апарату районної ради                                                                    Г.  ЛИСЕНКО                 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</si>
</sst>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  <numFmt numFmtId="173" formatCode="#,##0.0"/>
    <numFmt numFmtId="174" formatCode="0.0"/>
  </numFmts>
  <fonts count="63">
    <font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sz val="10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Times New Roman CYR"/>
      <family val="0"/>
    </font>
    <font>
      <b/>
      <sz val="14"/>
      <name val="Times New Roman CYR"/>
      <family val="0"/>
    </font>
    <font>
      <sz val="14"/>
      <name val="Times New Roman Cyr"/>
      <family val="0"/>
    </font>
    <font>
      <sz val="12"/>
      <name val="Times New Roman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0"/>
    </font>
    <font>
      <sz val="11"/>
      <color indexed="10"/>
      <name val="Times New Roman"/>
      <family val="1"/>
    </font>
    <font>
      <sz val="11"/>
      <color indexed="63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2"/>
      <color indexed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2"/>
      <color theme="1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20" fillId="0" borderId="0">
      <alignment vertical="top"/>
      <protection/>
    </xf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0" fillId="0" borderId="0">
      <alignment/>
      <protection/>
    </xf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2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4" fontId="1" fillId="33" borderId="10" xfId="0" applyNumberFormat="1" applyFont="1" applyFill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4" fontId="0" fillId="33" borderId="10" xfId="0" applyNumberFormat="1" applyFill="1" applyBorder="1" applyAlignment="1">
      <alignment vertical="center"/>
    </xf>
    <xf numFmtId="4" fontId="0" fillId="0" borderId="10" xfId="0" applyNumberFormat="1" applyBorder="1" applyAlignment="1">
      <alignment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vertical="center" wrapText="1"/>
    </xf>
    <xf numFmtId="0" fontId="3" fillId="0" borderId="0" xfId="0" applyFont="1" applyAlignment="1">
      <alignment/>
    </xf>
    <xf numFmtId="0" fontId="0" fillId="0" borderId="11" xfId="0" applyFont="1" applyBorder="1" applyAlignment="1" quotePrefix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0" fillId="0" borderId="11" xfId="0" applyFont="1" applyBorder="1" applyAlignment="1" quotePrefix="1">
      <alignment horizontal="center"/>
    </xf>
    <xf numFmtId="0" fontId="8" fillId="0" borderId="0" xfId="0" applyFont="1" applyAlignment="1">
      <alignment horizontal="left"/>
    </xf>
    <xf numFmtId="0" fontId="1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 quotePrefix="1">
      <alignment vertical="center" wrapText="1"/>
    </xf>
    <xf numFmtId="4" fontId="1" fillId="33" borderId="10" xfId="0" applyNumberFormat="1" applyFont="1" applyFill="1" applyBorder="1" applyAlignment="1">
      <alignment vertical="center" wrapText="1"/>
    </xf>
    <xf numFmtId="4" fontId="1" fillId="0" borderId="10" xfId="0" applyNumberFormat="1" applyFont="1" applyBorder="1" applyAlignment="1">
      <alignment vertical="center" wrapText="1"/>
    </xf>
    <xf numFmtId="4" fontId="1" fillId="0" borderId="10" xfId="0" applyNumberFormat="1" applyFont="1" applyBorder="1" applyAlignment="1" quotePrefix="1">
      <alignment horizontal="center" vertical="center" wrapText="1"/>
    </xf>
    <xf numFmtId="0" fontId="0" fillId="0" borderId="10" xfId="0" applyBorder="1" applyAlignment="1" quotePrefix="1">
      <alignment horizontal="center" vertical="center" wrapText="1"/>
    </xf>
    <xf numFmtId="4" fontId="0" fillId="0" borderId="10" xfId="0" applyNumberFormat="1" applyBorder="1" applyAlignment="1" quotePrefix="1">
      <alignment horizontal="center" vertical="center" wrapText="1"/>
    </xf>
    <xf numFmtId="4" fontId="0" fillId="0" borderId="10" xfId="0" applyNumberFormat="1" applyBorder="1" applyAlignment="1" quotePrefix="1">
      <alignment vertical="center" wrapText="1"/>
    </xf>
    <xf numFmtId="4" fontId="0" fillId="33" borderId="10" xfId="0" applyNumberFormat="1" applyFill="1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49" fontId="11" fillId="0" borderId="12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10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10" fillId="0" borderId="13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15" xfId="0" applyFont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/>
    </xf>
    <xf numFmtId="0" fontId="9" fillId="0" borderId="13" xfId="0" applyFont="1" applyBorder="1" applyAlignment="1">
      <alignment/>
    </xf>
    <xf numFmtId="0" fontId="12" fillId="0" borderId="10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49" fontId="10" fillId="34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left" vertical="center" wrapText="1"/>
    </xf>
    <xf numFmtId="0" fontId="13" fillId="0" borderId="16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/>
    </xf>
    <xf numFmtId="1" fontId="14" fillId="0" borderId="10" xfId="58" applyNumberFormat="1" applyFont="1" applyFill="1" applyBorder="1" applyAlignment="1">
      <alignment horizontal="left"/>
    </xf>
    <xf numFmtId="1" fontId="10" fillId="0" borderId="10" xfId="0" applyNumberFormat="1" applyFont="1" applyFill="1" applyBorder="1" applyAlignment="1">
      <alignment horizontal="left"/>
    </xf>
    <xf numFmtId="1" fontId="10" fillId="0" borderId="17" xfId="0" applyNumberFormat="1" applyFont="1" applyFill="1" applyBorder="1" applyAlignment="1">
      <alignment horizontal="left"/>
    </xf>
    <xf numFmtId="0" fontId="10" fillId="0" borderId="10" xfId="0" applyFont="1" applyFill="1" applyBorder="1" applyAlignment="1">
      <alignment/>
    </xf>
    <xf numFmtId="0" fontId="11" fillId="0" borderId="10" xfId="0" applyFont="1" applyFill="1" applyBorder="1" applyAlignment="1">
      <alignment vertical="center" wrapText="1"/>
    </xf>
    <xf numFmtId="1" fontId="11" fillId="0" borderId="10" xfId="0" applyNumberFormat="1" applyFont="1" applyFill="1" applyBorder="1" applyAlignment="1">
      <alignment horizontal="left" vertical="center" wrapText="1"/>
    </xf>
    <xf numFmtId="1" fontId="11" fillId="0" borderId="17" xfId="0" applyNumberFormat="1" applyFont="1" applyFill="1" applyBorder="1" applyAlignment="1">
      <alignment horizontal="left" vertical="center" wrapText="1"/>
    </xf>
    <xf numFmtId="1" fontId="11" fillId="0" borderId="10" xfId="0" applyNumberFormat="1" applyFont="1" applyFill="1" applyBorder="1" applyAlignment="1">
      <alignment horizontal="left"/>
    </xf>
    <xf numFmtId="1" fontId="10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wrapText="1"/>
    </xf>
    <xf numFmtId="1" fontId="11" fillId="0" borderId="0" xfId="0" applyNumberFormat="1" applyFont="1" applyFill="1" applyAlignment="1">
      <alignment wrapText="1"/>
    </xf>
    <xf numFmtId="1" fontId="11" fillId="0" borderId="0" xfId="0" applyNumberFormat="1" applyFont="1" applyFill="1" applyAlignment="1">
      <alignment horizontal="center"/>
    </xf>
    <xf numFmtId="1" fontId="11" fillId="0" borderId="0" xfId="0" applyNumberFormat="1" applyFont="1" applyFill="1" applyBorder="1" applyAlignment="1">
      <alignment wrapText="1"/>
    </xf>
    <xf numFmtId="0" fontId="11" fillId="0" borderId="0" xfId="0" applyFont="1" applyFill="1" applyAlignment="1">
      <alignment/>
    </xf>
    <xf numFmtId="1" fontId="11" fillId="0" borderId="0" xfId="0" applyNumberFormat="1" applyFont="1" applyFill="1" applyAlignment="1">
      <alignment horizontal="right"/>
    </xf>
    <xf numFmtId="0" fontId="4" fillId="0" borderId="0" xfId="0" applyNumberFormat="1" applyFont="1" applyFill="1" applyAlignment="1" applyProtection="1">
      <alignment/>
      <protection/>
    </xf>
    <xf numFmtId="0" fontId="4" fillId="0" borderId="0" xfId="0" applyNumberFormat="1" applyFont="1" applyFill="1" applyAlignment="1" applyProtection="1">
      <alignment/>
      <protection/>
    </xf>
    <xf numFmtId="0" fontId="10" fillId="0" borderId="0" xfId="0" applyFont="1" applyAlignment="1">
      <alignment horizontal="center" vertical="top" wrapText="1"/>
    </xf>
    <xf numFmtId="49" fontId="11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11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17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vertical="center" wrapText="1"/>
      <protection/>
    </xf>
    <xf numFmtId="0" fontId="6" fillId="0" borderId="10" xfId="0" applyFont="1" applyBorder="1" applyAlignment="1">
      <alignment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1" fontId="6" fillId="0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2" fontId="5" fillId="0" borderId="10" xfId="0" applyNumberFormat="1" applyFont="1" applyBorder="1" applyAlignment="1" quotePrefix="1">
      <alignment vertical="center" wrapText="1"/>
    </xf>
    <xf numFmtId="1" fontId="5" fillId="0" borderId="10" xfId="0" applyNumberFormat="1" applyFont="1" applyFill="1" applyBorder="1" applyAlignment="1" applyProtection="1">
      <alignment horizontal="center" vertical="center" wrapText="1"/>
      <protection/>
    </xf>
    <xf numFmtId="172" fontId="5" fillId="0" borderId="10" xfId="0" applyNumberFormat="1" applyFont="1" applyBorder="1" applyAlignment="1" quotePrefix="1">
      <alignment vertical="center" wrapText="1"/>
    </xf>
    <xf numFmtId="1" fontId="18" fillId="0" borderId="10" xfId="0" applyNumberFormat="1" applyFont="1" applyBorder="1" applyAlignment="1">
      <alignment horizontal="center" vertical="center" wrapText="1"/>
    </xf>
    <xf numFmtId="0" fontId="5" fillId="0" borderId="10" xfId="54" applyFont="1" applyFill="1" applyBorder="1" applyAlignment="1" quotePrefix="1">
      <alignment horizontal="center" vertical="center" wrapText="1"/>
      <protection/>
    </xf>
    <xf numFmtId="0" fontId="19" fillId="0" borderId="0" xfId="0" applyFont="1" applyAlignment="1">
      <alignment horizontal="center" wrapText="1"/>
    </xf>
    <xf numFmtId="2" fontId="5" fillId="0" borderId="10" xfId="54" applyNumberFormat="1" applyFont="1" applyFill="1" applyBorder="1" applyAlignment="1" quotePrefix="1">
      <alignment horizontal="center" vertical="center" wrapText="1"/>
      <protection/>
    </xf>
    <xf numFmtId="2" fontId="5" fillId="0" borderId="10" xfId="54" applyNumberFormat="1" applyFont="1" applyFill="1" applyBorder="1" applyAlignment="1" quotePrefix="1">
      <alignment vertical="center" wrapText="1"/>
      <protection/>
    </xf>
    <xf numFmtId="0" fontId="19" fillId="0" borderId="10" xfId="0" applyFont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wrapText="1"/>
    </xf>
    <xf numFmtId="1" fontId="6" fillId="0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 quotePrefix="1">
      <alignment horizontal="center" vertical="center" wrapText="1"/>
    </xf>
    <xf numFmtId="2" fontId="6" fillId="0" borderId="10" xfId="0" applyNumberFormat="1" applyFont="1" applyBorder="1" applyAlignment="1" quotePrefix="1">
      <alignment horizontal="center" vertical="center" wrapText="1"/>
    </xf>
    <xf numFmtId="2" fontId="6" fillId="0" borderId="10" xfId="0" applyNumberFormat="1" applyFont="1" applyBorder="1" applyAlignment="1" quotePrefix="1">
      <alignment vertical="center" wrapText="1"/>
    </xf>
    <xf numFmtId="0" fontId="5" fillId="0" borderId="10" xfId="0" applyFont="1" applyBorder="1" applyAlignment="1">
      <alignment horizontal="center" wrapText="1"/>
    </xf>
    <xf numFmtId="1" fontId="5" fillId="0" borderId="10" xfId="0" applyNumberFormat="1" applyFont="1" applyBorder="1" applyAlignment="1">
      <alignment horizontal="center" vertical="center" wrapText="1"/>
    </xf>
    <xf numFmtId="172" fontId="6" fillId="0" borderId="10" xfId="0" applyNumberFormat="1" applyFont="1" applyBorder="1" applyAlignment="1">
      <alignment horizontal="center" vertical="center" wrapText="1"/>
    </xf>
    <xf numFmtId="172" fontId="6" fillId="0" borderId="10" xfId="0" applyNumberFormat="1" applyFont="1" applyBorder="1" applyAlignment="1" quotePrefix="1">
      <alignment vertical="center" wrapText="1"/>
    </xf>
    <xf numFmtId="173" fontId="21" fillId="0" borderId="10" xfId="49" applyNumberFormat="1" applyFont="1" applyBorder="1" applyAlignment="1">
      <alignment horizontal="center" vertical="center"/>
      <protection/>
    </xf>
    <xf numFmtId="173" fontId="21" fillId="0" borderId="10" xfId="49" applyNumberFormat="1" applyFont="1" applyBorder="1" applyAlignment="1">
      <alignment vertical="center"/>
      <protection/>
    </xf>
    <xf numFmtId="1" fontId="6" fillId="0" borderId="10" xfId="49" applyNumberFormat="1" applyFont="1" applyBorder="1" applyAlignment="1">
      <alignment horizontal="center" vertical="center"/>
      <protection/>
    </xf>
    <xf numFmtId="1" fontId="5" fillId="0" borderId="10" xfId="49" applyNumberFormat="1" applyFont="1" applyBorder="1" applyAlignment="1">
      <alignment horizontal="center" vertical="center"/>
      <protection/>
    </xf>
    <xf numFmtId="0" fontId="5" fillId="0" borderId="10" xfId="0" applyFont="1" applyBorder="1" applyAlignment="1" quotePrefix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173" fontId="19" fillId="0" borderId="10" xfId="49" applyNumberFormat="1" applyFont="1" applyBorder="1" applyAlignment="1">
      <alignment horizontal="center" vertical="center"/>
      <protection/>
    </xf>
    <xf numFmtId="173" fontId="5" fillId="0" borderId="10" xfId="49" applyNumberFormat="1" applyFont="1" applyBorder="1" applyAlignment="1">
      <alignment horizontal="center" vertical="center"/>
      <protection/>
    </xf>
    <xf numFmtId="173" fontId="5" fillId="0" borderId="10" xfId="49" applyNumberFormat="1" applyFont="1" applyBorder="1" applyAlignment="1">
      <alignment vertical="center"/>
      <protection/>
    </xf>
    <xf numFmtId="1" fontId="18" fillId="0" borderId="10" xfId="49" applyNumberFormat="1" applyFont="1" applyBorder="1" applyAlignment="1">
      <alignment horizontal="center" vertical="center"/>
      <protection/>
    </xf>
    <xf numFmtId="0" fontId="22" fillId="0" borderId="0" xfId="0" applyFont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173" fontId="19" fillId="0" borderId="10" xfId="49" applyNumberFormat="1" applyFont="1" applyBorder="1" applyAlignment="1">
      <alignment horizontal="center" vertical="center" wrapText="1"/>
      <protection/>
    </xf>
    <xf numFmtId="173" fontId="5" fillId="0" borderId="10" xfId="49" applyNumberFormat="1" applyFont="1" applyBorder="1" applyAlignment="1">
      <alignment horizontal="center" vertical="center" wrapText="1"/>
      <protection/>
    </xf>
    <xf numFmtId="173" fontId="5" fillId="0" borderId="10" xfId="49" applyNumberFormat="1" applyFont="1" applyBorder="1" applyAlignment="1">
      <alignment vertical="center" wrapText="1"/>
      <protection/>
    </xf>
    <xf numFmtId="0" fontId="5" fillId="0" borderId="10" xfId="0" applyFont="1" applyBorder="1" applyAlignment="1">
      <alignment wrapText="1"/>
    </xf>
    <xf numFmtId="49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justify" vertical="center" wrapText="1"/>
    </xf>
    <xf numFmtId="173" fontId="21" fillId="0" borderId="10" xfId="0" applyNumberFormat="1" applyFont="1" applyBorder="1" applyAlignment="1">
      <alignment vertical="justify"/>
    </xf>
    <xf numFmtId="1" fontId="6" fillId="0" borderId="10" xfId="0" applyNumberFormat="1" applyFont="1" applyBorder="1" applyAlignment="1">
      <alignment horizontal="center" vertical="center"/>
    </xf>
    <xf numFmtId="0" fontId="6" fillId="34" borderId="0" xfId="0" applyNumberFormat="1" applyFont="1" applyFill="1" applyBorder="1" applyAlignment="1" applyProtection="1">
      <alignment horizontal="left" vertical="center" wrapText="1"/>
      <protection/>
    </xf>
    <xf numFmtId="0" fontId="62" fillId="0" borderId="0" xfId="42" applyFont="1" applyAlignment="1">
      <alignment/>
    </xf>
    <xf numFmtId="0" fontId="15" fillId="0" borderId="0" xfId="0" applyFont="1" applyAlignment="1">
      <alignment/>
    </xf>
    <xf numFmtId="0" fontId="23" fillId="0" borderId="0" xfId="0" applyFont="1" applyAlignment="1">
      <alignment horizontal="left"/>
    </xf>
    <xf numFmtId="0" fontId="24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wrapText="1"/>
    </xf>
    <xf numFmtId="0" fontId="9" fillId="0" borderId="18" xfId="0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9" fillId="0" borderId="10" xfId="0" applyFont="1" applyBorder="1" applyAlignment="1">
      <alignment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14" xfId="0" applyFont="1" applyBorder="1" applyAlignment="1">
      <alignment horizontal="center" vertical="center"/>
    </xf>
    <xf numFmtId="0" fontId="10" fillId="0" borderId="14" xfId="0" applyFont="1" applyFill="1" applyBorder="1" applyAlignment="1">
      <alignment vertical="center"/>
    </xf>
    <xf numFmtId="0" fontId="9" fillId="0" borderId="19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10" fillId="0" borderId="0" xfId="0" applyFont="1" applyFill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Fill="1" applyAlignment="1">
      <alignment horizontal="left" wrapText="1"/>
    </xf>
    <xf numFmtId="0" fontId="9" fillId="0" borderId="0" xfId="0" applyFont="1" applyAlignment="1">
      <alignment horizontal="left" wrapText="1"/>
    </xf>
    <xf numFmtId="0" fontId="10" fillId="0" borderId="0" xfId="0" applyFont="1" applyFill="1" applyBorder="1" applyAlignment="1">
      <alignment horizontal="left"/>
    </xf>
    <xf numFmtId="0" fontId="11" fillId="0" borderId="0" xfId="0" applyFont="1" applyFill="1" applyAlignment="1">
      <alignment horizontal="center" vertical="center" wrapText="1"/>
    </xf>
    <xf numFmtId="0" fontId="9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vertical="center" wrapText="1"/>
    </xf>
    <xf numFmtId="0" fontId="23" fillId="34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15" fillId="0" borderId="0" xfId="0" applyNumberFormat="1" applyFont="1" applyFill="1" applyAlignment="1" applyProtection="1">
      <alignment horizontal="left" vertical="top"/>
      <protection/>
    </xf>
    <xf numFmtId="0" fontId="5" fillId="0" borderId="0" xfId="0" applyNumberFormat="1" applyFont="1" applyFill="1" applyAlignment="1" applyProtection="1">
      <alignment horizontal="left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Font="1" applyAlignment="1">
      <alignment horizontal="center" vertical="top" wrapText="1"/>
    </xf>
    <xf numFmtId="2" fontId="5" fillId="0" borderId="10" xfId="0" applyNumberFormat="1" applyFont="1" applyBorder="1" applyAlignment="1" quotePrefix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172" fontId="5" fillId="0" borderId="10" xfId="0" applyNumberFormat="1" applyFont="1" applyBorder="1" applyAlignment="1" quotePrefix="1">
      <alignment horizontal="center" vertical="center" wrapText="1"/>
    </xf>
    <xf numFmtId="49" fontId="5" fillId="0" borderId="10" xfId="0" applyNumberFormat="1" applyFont="1" applyBorder="1" applyAlignment="1" quotePrefix="1">
      <alignment horizontal="center" vertical="center" wrapText="1"/>
    </xf>
    <xf numFmtId="0" fontId="5" fillId="0" borderId="0" xfId="0" applyFont="1" applyAlignment="1">
      <alignment horizontal="center" wrapText="1"/>
    </xf>
    <xf numFmtId="2" fontId="0" fillId="0" borderId="10" xfId="0" applyNumberFormat="1" applyBorder="1" applyAlignment="1" quotePrefix="1">
      <alignment vertical="center" wrapText="1"/>
    </xf>
    <xf numFmtId="0" fontId="5" fillId="0" borderId="0" xfId="0" applyFont="1" applyAlignment="1">
      <alignment horizontal="center" vertical="center" wrapText="1"/>
    </xf>
    <xf numFmtId="49" fontId="5" fillId="0" borderId="10" xfId="49" applyNumberFormat="1" applyFont="1" applyBorder="1" applyAlignment="1">
      <alignment vertical="center" wrapText="1"/>
      <protection/>
    </xf>
    <xf numFmtId="173" fontId="19" fillId="0" borderId="10" xfId="49" applyNumberFormat="1" applyFont="1" applyBorder="1" applyAlignment="1">
      <alignment vertical="center" wrapText="1"/>
      <protection/>
    </xf>
    <xf numFmtId="49" fontId="19" fillId="0" borderId="10" xfId="49" applyNumberFormat="1" applyFont="1" applyBorder="1" applyAlignment="1">
      <alignment vertical="center" wrapText="1"/>
      <protection/>
    </xf>
    <xf numFmtId="2" fontId="6" fillId="0" borderId="10" xfId="0" applyNumberFormat="1" applyFont="1" applyBorder="1" applyAlignment="1">
      <alignment horizontal="center" vertical="center" wrapText="1"/>
    </xf>
    <xf numFmtId="174" fontId="6" fillId="0" borderId="10" xfId="0" applyNumberFormat="1" applyFont="1" applyBorder="1" applyAlignment="1">
      <alignment horizontal="center" vertical="center" wrapText="1"/>
    </xf>
    <xf numFmtId="174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Border="1" applyAlignment="1">
      <alignment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Обычный_дод.6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17</xdr:row>
      <xdr:rowOff>0</xdr:rowOff>
    </xdr:from>
    <xdr:ext cx="123825" cy="161925"/>
    <xdr:sp fLocksText="0">
      <xdr:nvSpPr>
        <xdr:cNvPr id="1" name="Text Box 1"/>
        <xdr:cNvSpPr txBox="1">
          <a:spLocks noChangeArrowheads="1"/>
        </xdr:cNvSpPr>
      </xdr:nvSpPr>
      <xdr:spPr>
        <a:xfrm>
          <a:off x="6991350" y="4448175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tabSelected="1" zoomScalePageLayoutView="0" workbookViewId="0" topLeftCell="A1">
      <selection activeCell="G67" sqref="G67"/>
    </sheetView>
  </sheetViews>
  <sheetFormatPr defaultColWidth="9.00390625" defaultRowHeight="12.75"/>
  <cols>
    <col min="1" max="1" width="11.25390625" style="0" customWidth="1"/>
    <col min="2" max="2" width="41.125" style="0" customWidth="1"/>
    <col min="3" max="3" width="14.25390625" style="0" customWidth="1"/>
    <col min="4" max="4" width="14.125" style="0" customWidth="1"/>
    <col min="5" max="5" width="14.25390625" style="0" customWidth="1"/>
    <col min="6" max="6" width="14.75390625" style="0" customWidth="1"/>
  </cols>
  <sheetData>
    <row r="1" ht="12.75">
      <c r="D1" t="s">
        <v>0</v>
      </c>
    </row>
    <row r="2" ht="12.75">
      <c r="D2" t="s">
        <v>23</v>
      </c>
    </row>
    <row r="3" ht="12.75">
      <c r="D3" t="s">
        <v>22</v>
      </c>
    </row>
    <row r="4" spans="4:5" ht="12.75">
      <c r="D4" s="19">
        <v>43868</v>
      </c>
      <c r="E4" t="s">
        <v>21</v>
      </c>
    </row>
    <row r="5" spans="1:6" ht="25.5" customHeight="1">
      <c r="A5" s="149" t="s">
        <v>18</v>
      </c>
      <c r="B5" s="150"/>
      <c r="C5" s="150"/>
      <c r="D5" s="150"/>
      <c r="E5" s="150"/>
      <c r="F5" s="150"/>
    </row>
    <row r="6" spans="1:6" ht="25.5" customHeight="1">
      <c r="A6" s="16" t="s">
        <v>15</v>
      </c>
      <c r="B6" s="1"/>
      <c r="C6" s="18" t="s">
        <v>17</v>
      </c>
      <c r="D6" s="1"/>
      <c r="E6" s="1"/>
      <c r="F6" s="1"/>
    </row>
    <row r="7" spans="1:6" ht="12.75">
      <c r="A7" s="15" t="s">
        <v>16</v>
      </c>
      <c r="F7" s="2" t="s">
        <v>1</v>
      </c>
    </row>
    <row r="8" spans="1:6" ht="12.75">
      <c r="A8" s="151" t="s">
        <v>2</v>
      </c>
      <c r="B8" s="151" t="s">
        <v>3</v>
      </c>
      <c r="C8" s="152" t="s">
        <v>4</v>
      </c>
      <c r="D8" s="151" t="s">
        <v>5</v>
      </c>
      <c r="E8" s="151" t="s">
        <v>6</v>
      </c>
      <c r="F8" s="151"/>
    </row>
    <row r="9" spans="1:6" ht="12.75">
      <c r="A9" s="151"/>
      <c r="B9" s="151"/>
      <c r="C9" s="151"/>
      <c r="D9" s="151"/>
      <c r="E9" s="151" t="s">
        <v>7</v>
      </c>
      <c r="F9" s="153" t="s">
        <v>8</v>
      </c>
    </row>
    <row r="10" spans="1:6" ht="12.75">
      <c r="A10" s="151"/>
      <c r="B10" s="151"/>
      <c r="C10" s="151"/>
      <c r="D10" s="151"/>
      <c r="E10" s="151"/>
      <c r="F10" s="151"/>
    </row>
    <row r="11" spans="1:6" ht="12.75">
      <c r="A11" s="3">
        <v>1</v>
      </c>
      <c r="B11" s="3">
        <v>2</v>
      </c>
      <c r="C11" s="4">
        <v>3</v>
      </c>
      <c r="D11" s="3">
        <v>4</v>
      </c>
      <c r="E11" s="3">
        <v>5</v>
      </c>
      <c r="F11" s="3">
        <v>6</v>
      </c>
    </row>
    <row r="12" spans="1:6" ht="12.75">
      <c r="A12" s="5">
        <v>40000000</v>
      </c>
      <c r="B12" s="6" t="s">
        <v>9</v>
      </c>
      <c r="C12" s="7">
        <f>D12+E12</f>
        <v>28620</v>
      </c>
      <c r="D12" s="8">
        <v>28620</v>
      </c>
      <c r="E12" s="8">
        <v>0</v>
      </c>
      <c r="F12" s="8">
        <v>0</v>
      </c>
    </row>
    <row r="13" spans="1:6" ht="12.75">
      <c r="A13" s="5">
        <v>41000000</v>
      </c>
      <c r="B13" s="6" t="s">
        <v>10</v>
      </c>
      <c r="C13" s="7">
        <f>D13+E13</f>
        <v>28620</v>
      </c>
      <c r="D13" s="8">
        <v>28620</v>
      </c>
      <c r="E13" s="8">
        <v>0</v>
      </c>
      <c r="F13" s="8">
        <v>0</v>
      </c>
    </row>
    <row r="14" spans="1:6" ht="25.5">
      <c r="A14" s="5">
        <v>41050000</v>
      </c>
      <c r="B14" s="6" t="s">
        <v>11</v>
      </c>
      <c r="C14" s="7">
        <f>D14+E14</f>
        <v>28620</v>
      </c>
      <c r="D14" s="8">
        <v>28620</v>
      </c>
      <c r="E14" s="8">
        <v>0</v>
      </c>
      <c r="F14" s="8">
        <v>0</v>
      </c>
    </row>
    <row r="15" spans="1:6" ht="12.75">
      <c r="A15" s="9">
        <v>41053900</v>
      </c>
      <c r="B15" s="10" t="s">
        <v>12</v>
      </c>
      <c r="C15" s="11">
        <f>D15+E15</f>
        <v>28620</v>
      </c>
      <c r="D15" s="12">
        <v>28620</v>
      </c>
      <c r="E15" s="12">
        <v>0</v>
      </c>
      <c r="F15" s="12">
        <v>0</v>
      </c>
    </row>
    <row r="16" spans="1:6" ht="12.75">
      <c r="A16" s="13" t="s">
        <v>14</v>
      </c>
      <c r="B16" s="14" t="s">
        <v>13</v>
      </c>
      <c r="C16" s="7">
        <f>D16+E16</f>
        <v>28620</v>
      </c>
      <c r="D16" s="7">
        <v>28620</v>
      </c>
      <c r="E16" s="7">
        <v>0</v>
      </c>
      <c r="F16" s="7">
        <v>0</v>
      </c>
    </row>
    <row r="17" spans="2:6" ht="12.75">
      <c r="B17" s="17"/>
      <c r="C17" s="17"/>
      <c r="D17" s="17"/>
      <c r="E17" s="17"/>
      <c r="F17" s="17"/>
    </row>
    <row r="18" spans="2:6" ht="15">
      <c r="B18" s="20"/>
      <c r="C18" s="20"/>
      <c r="D18" s="20"/>
      <c r="E18" s="20"/>
      <c r="F18" s="17"/>
    </row>
    <row r="19" spans="2:6" ht="15">
      <c r="B19" s="21" t="s">
        <v>19</v>
      </c>
      <c r="C19" s="20"/>
      <c r="D19" s="20"/>
      <c r="E19" s="21" t="s">
        <v>20</v>
      </c>
      <c r="F19" s="17"/>
    </row>
    <row r="20" spans="2:6" ht="15">
      <c r="B20" s="20"/>
      <c r="C20" s="20"/>
      <c r="D20" s="20"/>
      <c r="E20" s="20"/>
      <c r="F20" s="17"/>
    </row>
    <row r="21" spans="2:5" ht="14.25">
      <c r="B21" s="22"/>
      <c r="C21" s="22"/>
      <c r="D21" s="22"/>
      <c r="E21" s="22"/>
    </row>
  </sheetData>
  <sheetProtection/>
  <mergeCells count="8">
    <mergeCell ref="A5:F5"/>
    <mergeCell ref="A8:A10"/>
    <mergeCell ref="B8:B10"/>
    <mergeCell ref="C8:C10"/>
    <mergeCell ref="D8:D10"/>
    <mergeCell ref="E8:F8"/>
    <mergeCell ref="E9:E10"/>
    <mergeCell ref="F9:F10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I121" sqref="I121"/>
    </sheetView>
  </sheetViews>
  <sheetFormatPr defaultColWidth="9.00390625" defaultRowHeight="12.75"/>
  <cols>
    <col min="1" max="1" width="11.25390625" style="0" customWidth="1"/>
    <col min="2" max="2" width="41.125" style="0" customWidth="1"/>
    <col min="3" max="3" width="14.75390625" style="0" customWidth="1"/>
    <col min="4" max="6" width="14.25390625" style="0" customWidth="1"/>
  </cols>
  <sheetData>
    <row r="1" ht="12.75">
      <c r="D1" t="s">
        <v>24</v>
      </c>
    </row>
    <row r="2" ht="12.75">
      <c r="D2" t="s">
        <v>25</v>
      </c>
    </row>
    <row r="3" ht="12.75">
      <c r="D3" t="s">
        <v>22</v>
      </c>
    </row>
    <row r="4" ht="12.75">
      <c r="D4" t="s">
        <v>26</v>
      </c>
    </row>
    <row r="5" spans="1:6" ht="12.75">
      <c r="A5" s="149" t="s">
        <v>27</v>
      </c>
      <c r="B5" s="150"/>
      <c r="C5" s="150"/>
      <c r="D5" s="150"/>
      <c r="E5" s="150"/>
      <c r="F5" s="150"/>
    </row>
    <row r="6" spans="1:6" ht="12.75">
      <c r="A6" s="23" t="s">
        <v>15</v>
      </c>
      <c r="B6" s="1"/>
      <c r="C6" s="1" t="s">
        <v>17</v>
      </c>
      <c r="D6" s="1"/>
      <c r="E6" s="1"/>
      <c r="F6" s="1"/>
    </row>
    <row r="7" spans="1:6" ht="12.75">
      <c r="A7" s="15" t="s">
        <v>16</v>
      </c>
      <c r="F7" s="2" t="s">
        <v>1</v>
      </c>
    </row>
    <row r="8" spans="1:6" ht="12.75">
      <c r="A8" s="151" t="s">
        <v>2</v>
      </c>
      <c r="B8" s="151" t="s">
        <v>28</v>
      </c>
      <c r="C8" s="152" t="s">
        <v>4</v>
      </c>
      <c r="D8" s="151" t="s">
        <v>5</v>
      </c>
      <c r="E8" s="151" t="s">
        <v>6</v>
      </c>
      <c r="F8" s="151"/>
    </row>
    <row r="9" spans="1:6" ht="12.75">
      <c r="A9" s="151"/>
      <c r="B9" s="151"/>
      <c r="C9" s="151"/>
      <c r="D9" s="151"/>
      <c r="E9" s="151" t="s">
        <v>7</v>
      </c>
      <c r="F9" s="151" t="s">
        <v>8</v>
      </c>
    </row>
    <row r="10" spans="1:6" ht="12.75">
      <c r="A10" s="151"/>
      <c r="B10" s="151"/>
      <c r="C10" s="151"/>
      <c r="D10" s="151"/>
      <c r="E10" s="151"/>
      <c r="F10" s="151"/>
    </row>
    <row r="11" spans="1:6" ht="12.75">
      <c r="A11" s="3">
        <v>1</v>
      </c>
      <c r="B11" s="3">
        <v>2</v>
      </c>
      <c r="C11" s="4">
        <v>3</v>
      </c>
      <c r="D11" s="3">
        <v>4</v>
      </c>
      <c r="E11" s="3">
        <v>5</v>
      </c>
      <c r="F11" s="3">
        <v>6</v>
      </c>
    </row>
    <row r="12" spans="1:6" ht="12.75">
      <c r="A12" s="154" t="s">
        <v>29</v>
      </c>
      <c r="B12" s="155"/>
      <c r="C12" s="155"/>
      <c r="D12" s="155"/>
      <c r="E12" s="155"/>
      <c r="F12" s="156"/>
    </row>
    <row r="13" spans="1:6" ht="12.75">
      <c r="A13" s="5">
        <v>200000</v>
      </c>
      <c r="B13" s="6" t="s">
        <v>30</v>
      </c>
      <c r="C13" s="7">
        <f aca="true" t="shared" si="0" ref="C13:C18">D13+E13</f>
        <v>2699262</v>
      </c>
      <c r="D13" s="8">
        <v>2003000</v>
      </c>
      <c r="E13" s="8">
        <v>696262</v>
      </c>
      <c r="F13" s="8">
        <v>696262</v>
      </c>
    </row>
    <row r="14" spans="1:6" ht="25.5">
      <c r="A14" s="5">
        <v>208000</v>
      </c>
      <c r="B14" s="6" t="s">
        <v>31</v>
      </c>
      <c r="C14" s="7">
        <f t="shared" si="0"/>
        <v>2699262</v>
      </c>
      <c r="D14" s="8">
        <v>2003000</v>
      </c>
      <c r="E14" s="8">
        <v>696262</v>
      </c>
      <c r="F14" s="8">
        <v>696262</v>
      </c>
    </row>
    <row r="15" spans="1:6" ht="12.75">
      <c r="A15" s="9">
        <v>208100</v>
      </c>
      <c r="B15" s="10" t="s">
        <v>32</v>
      </c>
      <c r="C15" s="11">
        <f t="shared" si="0"/>
        <v>3523002.11</v>
      </c>
      <c r="D15" s="12">
        <v>3523002.11</v>
      </c>
      <c r="E15" s="12">
        <v>0</v>
      </c>
      <c r="F15" s="12">
        <v>0</v>
      </c>
    </row>
    <row r="16" spans="1:6" ht="12.75">
      <c r="A16" s="9">
        <v>208200</v>
      </c>
      <c r="B16" s="10" t="s">
        <v>33</v>
      </c>
      <c r="C16" s="11">
        <f t="shared" si="0"/>
        <v>823740.11</v>
      </c>
      <c r="D16" s="12">
        <v>823740.11</v>
      </c>
      <c r="E16" s="12">
        <v>0</v>
      </c>
      <c r="F16" s="12">
        <v>0</v>
      </c>
    </row>
    <row r="17" spans="1:6" ht="38.25">
      <c r="A17" s="9">
        <v>208400</v>
      </c>
      <c r="B17" s="10" t="s">
        <v>34</v>
      </c>
      <c r="C17" s="11">
        <f t="shared" si="0"/>
        <v>0</v>
      </c>
      <c r="D17" s="12">
        <v>-696262</v>
      </c>
      <c r="E17" s="12">
        <v>696262</v>
      </c>
      <c r="F17" s="12">
        <v>696262</v>
      </c>
    </row>
    <row r="18" spans="1:6" ht="12.75">
      <c r="A18" s="13" t="s">
        <v>14</v>
      </c>
      <c r="B18" s="14" t="s">
        <v>35</v>
      </c>
      <c r="C18" s="7">
        <f t="shared" si="0"/>
        <v>2699262</v>
      </c>
      <c r="D18" s="7">
        <v>2003000</v>
      </c>
      <c r="E18" s="7">
        <v>696262</v>
      </c>
      <c r="F18" s="7">
        <v>696262</v>
      </c>
    </row>
    <row r="19" spans="1:6" ht="12.75">
      <c r="A19" s="154" t="s">
        <v>36</v>
      </c>
      <c r="B19" s="155"/>
      <c r="C19" s="155"/>
      <c r="D19" s="155"/>
      <c r="E19" s="155"/>
      <c r="F19" s="156"/>
    </row>
    <row r="20" spans="1:6" ht="12.75">
      <c r="A20" s="5">
        <v>600000</v>
      </c>
      <c r="B20" s="6" t="s">
        <v>37</v>
      </c>
      <c r="C20" s="7">
        <f aca="true" t="shared" si="1" ref="C20:C25">D20+E20</f>
        <v>2699262</v>
      </c>
      <c r="D20" s="8">
        <v>2003000</v>
      </c>
      <c r="E20" s="8">
        <v>696262</v>
      </c>
      <c r="F20" s="8">
        <v>696262</v>
      </c>
    </row>
    <row r="21" spans="1:6" ht="12.75">
      <c r="A21" s="5">
        <v>602000</v>
      </c>
      <c r="B21" s="6" t="s">
        <v>38</v>
      </c>
      <c r="C21" s="7">
        <f t="shared" si="1"/>
        <v>2699262</v>
      </c>
      <c r="D21" s="8">
        <v>2003000</v>
      </c>
      <c r="E21" s="8">
        <v>696262</v>
      </c>
      <c r="F21" s="8">
        <v>696262</v>
      </c>
    </row>
    <row r="22" spans="1:6" ht="12.75">
      <c r="A22" s="9">
        <v>602100</v>
      </c>
      <c r="B22" s="10" t="s">
        <v>32</v>
      </c>
      <c r="C22" s="11">
        <f t="shared" si="1"/>
        <v>3523002.11</v>
      </c>
      <c r="D22" s="12">
        <v>3523002.11</v>
      </c>
      <c r="E22" s="12">
        <v>0</v>
      </c>
      <c r="F22" s="12">
        <v>0</v>
      </c>
    </row>
    <row r="23" spans="1:6" ht="12.75">
      <c r="A23" s="9">
        <v>602200</v>
      </c>
      <c r="B23" s="10" t="s">
        <v>33</v>
      </c>
      <c r="C23" s="11">
        <f t="shared" si="1"/>
        <v>823740.11</v>
      </c>
      <c r="D23" s="12">
        <v>823740.11</v>
      </c>
      <c r="E23" s="12">
        <v>0</v>
      </c>
      <c r="F23" s="12">
        <v>0</v>
      </c>
    </row>
    <row r="24" spans="1:6" ht="38.25">
      <c r="A24" s="9">
        <v>602400</v>
      </c>
      <c r="B24" s="10" t="s">
        <v>34</v>
      </c>
      <c r="C24" s="11">
        <f t="shared" si="1"/>
        <v>0</v>
      </c>
      <c r="D24" s="12">
        <v>-696262</v>
      </c>
      <c r="E24" s="12">
        <v>696262</v>
      </c>
      <c r="F24" s="12">
        <v>696262</v>
      </c>
    </row>
    <row r="25" spans="1:6" ht="12.75">
      <c r="A25" s="13" t="s">
        <v>14</v>
      </c>
      <c r="B25" s="14" t="s">
        <v>35</v>
      </c>
      <c r="C25" s="7">
        <f t="shared" si="1"/>
        <v>2699262</v>
      </c>
      <c r="D25" s="7">
        <v>2003000</v>
      </c>
      <c r="E25" s="7">
        <v>696262</v>
      </c>
      <c r="F25" s="7">
        <v>696262</v>
      </c>
    </row>
    <row r="27" spans="2:6" ht="12.75">
      <c r="B27" s="17"/>
      <c r="C27" s="17"/>
      <c r="D27" s="17"/>
      <c r="E27" s="17"/>
      <c r="F27" s="17"/>
    </row>
    <row r="28" spans="2:6" ht="12.75">
      <c r="B28" s="24" t="s">
        <v>39</v>
      </c>
      <c r="C28" s="17"/>
      <c r="D28" s="17"/>
      <c r="E28" s="24" t="s">
        <v>20</v>
      </c>
      <c r="F28" s="17"/>
    </row>
  </sheetData>
  <sheetProtection/>
  <mergeCells count="10">
    <mergeCell ref="A12:F12"/>
    <mergeCell ref="A19:F19"/>
    <mergeCell ref="A5:F5"/>
    <mergeCell ref="A8:A10"/>
    <mergeCell ref="B8:B10"/>
    <mergeCell ref="C8:C10"/>
    <mergeCell ref="D8:D10"/>
    <mergeCell ref="E8:F8"/>
    <mergeCell ref="E9:E10"/>
    <mergeCell ref="F9:F10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5"/>
  <sheetViews>
    <sheetView zoomScalePageLayoutView="0" workbookViewId="0" topLeftCell="A28">
      <selection activeCell="S16" sqref="S16"/>
    </sheetView>
  </sheetViews>
  <sheetFormatPr defaultColWidth="9.00390625" defaultRowHeight="12.75"/>
  <cols>
    <col min="1" max="3" width="12.125" style="0" customWidth="1"/>
    <col min="4" max="4" width="40.75390625" style="0" customWidth="1"/>
    <col min="5" max="16" width="13.75390625" style="0" customWidth="1"/>
  </cols>
  <sheetData>
    <row r="1" ht="12.75">
      <c r="M1" t="s">
        <v>40</v>
      </c>
    </row>
    <row r="2" ht="12.75">
      <c r="M2" t="s">
        <v>25</v>
      </c>
    </row>
    <row r="3" ht="12.75">
      <c r="M3" t="s">
        <v>41</v>
      </c>
    </row>
    <row r="4" ht="12.75">
      <c r="M4" t="s">
        <v>42</v>
      </c>
    </row>
    <row r="5" spans="1:16" ht="12.75">
      <c r="A5" s="157" t="s">
        <v>43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</row>
    <row r="6" spans="1:16" ht="12.75">
      <c r="A6" s="157" t="s">
        <v>44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</row>
    <row r="7" spans="1:16" ht="12.75">
      <c r="A7" s="23" t="s">
        <v>15</v>
      </c>
      <c r="B7" s="1"/>
      <c r="C7" s="1"/>
      <c r="D7" s="1"/>
      <c r="E7" s="1"/>
      <c r="F7" s="1"/>
      <c r="G7" s="1"/>
      <c r="H7" s="18" t="s">
        <v>17</v>
      </c>
      <c r="I7" s="1"/>
      <c r="J7" s="1"/>
      <c r="K7" s="1"/>
      <c r="L7" s="1"/>
      <c r="M7" s="1"/>
      <c r="N7" s="1"/>
      <c r="O7" s="1"/>
      <c r="P7" s="1"/>
    </row>
    <row r="8" spans="1:16" ht="12.75">
      <c r="A8" s="15" t="s">
        <v>16</v>
      </c>
      <c r="P8" s="2" t="s">
        <v>1</v>
      </c>
    </row>
    <row r="9" spans="1:16" ht="12.75">
      <c r="A9" s="158" t="s">
        <v>45</v>
      </c>
      <c r="B9" s="158" t="s">
        <v>46</v>
      </c>
      <c r="C9" s="158" t="s">
        <v>47</v>
      </c>
      <c r="D9" s="151" t="s">
        <v>48</v>
      </c>
      <c r="E9" s="151" t="s">
        <v>5</v>
      </c>
      <c r="F9" s="151"/>
      <c r="G9" s="151"/>
      <c r="H9" s="151"/>
      <c r="I9" s="151"/>
      <c r="J9" s="151" t="s">
        <v>6</v>
      </c>
      <c r="K9" s="151"/>
      <c r="L9" s="151"/>
      <c r="M9" s="151"/>
      <c r="N9" s="151"/>
      <c r="O9" s="151"/>
      <c r="P9" s="152" t="s">
        <v>49</v>
      </c>
    </row>
    <row r="10" spans="1:16" ht="12.75">
      <c r="A10" s="151"/>
      <c r="B10" s="151"/>
      <c r="C10" s="151"/>
      <c r="D10" s="151"/>
      <c r="E10" s="152" t="s">
        <v>7</v>
      </c>
      <c r="F10" s="151" t="s">
        <v>50</v>
      </c>
      <c r="G10" s="151" t="s">
        <v>51</v>
      </c>
      <c r="H10" s="151"/>
      <c r="I10" s="151" t="s">
        <v>52</v>
      </c>
      <c r="J10" s="152" t="s">
        <v>7</v>
      </c>
      <c r="K10" s="151" t="s">
        <v>8</v>
      </c>
      <c r="L10" s="151" t="s">
        <v>50</v>
      </c>
      <c r="M10" s="151" t="s">
        <v>51</v>
      </c>
      <c r="N10" s="151"/>
      <c r="O10" s="151" t="s">
        <v>52</v>
      </c>
      <c r="P10" s="151"/>
    </row>
    <row r="11" spans="1:16" ht="12.75">
      <c r="A11" s="151"/>
      <c r="B11" s="151"/>
      <c r="C11" s="151"/>
      <c r="D11" s="151"/>
      <c r="E11" s="151"/>
      <c r="F11" s="151"/>
      <c r="G11" s="151" t="s">
        <v>53</v>
      </c>
      <c r="H11" s="151" t="s">
        <v>54</v>
      </c>
      <c r="I11" s="151"/>
      <c r="J11" s="151"/>
      <c r="K11" s="151"/>
      <c r="L11" s="151"/>
      <c r="M11" s="151" t="s">
        <v>53</v>
      </c>
      <c r="N11" s="151" t="s">
        <v>54</v>
      </c>
      <c r="O11" s="151"/>
      <c r="P11" s="151"/>
    </row>
    <row r="12" spans="1:16" ht="12.75">
      <c r="A12" s="151"/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</row>
    <row r="13" spans="1:16" ht="12.75">
      <c r="A13" s="3">
        <v>1</v>
      </c>
      <c r="B13" s="3">
        <v>2</v>
      </c>
      <c r="C13" s="3">
        <v>3</v>
      </c>
      <c r="D13" s="3">
        <v>4</v>
      </c>
      <c r="E13" s="4">
        <v>5</v>
      </c>
      <c r="F13" s="3">
        <v>6</v>
      </c>
      <c r="G13" s="3">
        <v>7</v>
      </c>
      <c r="H13" s="3">
        <v>8</v>
      </c>
      <c r="I13" s="3">
        <v>9</v>
      </c>
      <c r="J13" s="4">
        <v>10</v>
      </c>
      <c r="K13" s="3">
        <v>11</v>
      </c>
      <c r="L13" s="3">
        <v>12</v>
      </c>
      <c r="M13" s="3">
        <v>13</v>
      </c>
      <c r="N13" s="3">
        <v>14</v>
      </c>
      <c r="O13" s="3">
        <v>15</v>
      </c>
      <c r="P13" s="4">
        <v>16</v>
      </c>
    </row>
    <row r="14" spans="1:16" ht="12.75">
      <c r="A14" s="25" t="s">
        <v>55</v>
      </c>
      <c r="B14" s="26"/>
      <c r="C14" s="27"/>
      <c r="D14" s="28" t="s">
        <v>56</v>
      </c>
      <c r="E14" s="29">
        <v>81000</v>
      </c>
      <c r="F14" s="30">
        <v>81000</v>
      </c>
      <c r="G14" s="30">
        <v>53500</v>
      </c>
      <c r="H14" s="30">
        <v>0</v>
      </c>
      <c r="I14" s="30">
        <v>0</v>
      </c>
      <c r="J14" s="29">
        <v>0</v>
      </c>
      <c r="K14" s="30">
        <v>0</v>
      </c>
      <c r="L14" s="30">
        <v>0</v>
      </c>
      <c r="M14" s="30">
        <v>0</v>
      </c>
      <c r="N14" s="30">
        <v>0</v>
      </c>
      <c r="O14" s="30">
        <v>0</v>
      </c>
      <c r="P14" s="29">
        <f aca="true" t="shared" si="0" ref="P14:P42">E14+J14</f>
        <v>81000</v>
      </c>
    </row>
    <row r="15" spans="1:16" ht="12.75">
      <c r="A15" s="25" t="s">
        <v>57</v>
      </c>
      <c r="B15" s="26"/>
      <c r="C15" s="27"/>
      <c r="D15" s="28" t="s">
        <v>56</v>
      </c>
      <c r="E15" s="29">
        <v>81000</v>
      </c>
      <c r="F15" s="30">
        <v>81000</v>
      </c>
      <c r="G15" s="30">
        <v>53500</v>
      </c>
      <c r="H15" s="30">
        <v>0</v>
      </c>
      <c r="I15" s="30">
        <v>0</v>
      </c>
      <c r="J15" s="29">
        <v>0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29">
        <f t="shared" si="0"/>
        <v>81000</v>
      </c>
    </row>
    <row r="16" spans="1:16" ht="76.5">
      <c r="A16" s="25" t="s">
        <v>58</v>
      </c>
      <c r="B16" s="25" t="s">
        <v>59</v>
      </c>
      <c r="C16" s="31" t="s">
        <v>60</v>
      </c>
      <c r="D16" s="28" t="s">
        <v>61</v>
      </c>
      <c r="E16" s="29">
        <v>65000</v>
      </c>
      <c r="F16" s="30">
        <v>65000</v>
      </c>
      <c r="G16" s="30">
        <v>53500</v>
      </c>
      <c r="H16" s="30">
        <v>0</v>
      </c>
      <c r="I16" s="30">
        <v>0</v>
      </c>
      <c r="J16" s="29">
        <v>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29">
        <f t="shared" si="0"/>
        <v>65000</v>
      </c>
    </row>
    <row r="17" spans="1:16" ht="25.5">
      <c r="A17" s="25" t="s">
        <v>62</v>
      </c>
      <c r="B17" s="25" t="s">
        <v>63</v>
      </c>
      <c r="C17" s="31" t="s">
        <v>64</v>
      </c>
      <c r="D17" s="28" t="s">
        <v>65</v>
      </c>
      <c r="E17" s="29">
        <v>4000</v>
      </c>
      <c r="F17" s="30">
        <v>4000</v>
      </c>
      <c r="G17" s="30">
        <v>0</v>
      </c>
      <c r="H17" s="30">
        <v>0</v>
      </c>
      <c r="I17" s="30">
        <v>0</v>
      </c>
      <c r="J17" s="29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29">
        <f t="shared" si="0"/>
        <v>4000</v>
      </c>
    </row>
    <row r="18" spans="1:16" ht="25.5">
      <c r="A18" s="25" t="s">
        <v>66</v>
      </c>
      <c r="B18" s="25" t="s">
        <v>67</v>
      </c>
      <c r="C18" s="31" t="s">
        <v>68</v>
      </c>
      <c r="D18" s="28" t="s">
        <v>69</v>
      </c>
      <c r="E18" s="29">
        <v>12000</v>
      </c>
      <c r="F18" s="30">
        <v>12000</v>
      </c>
      <c r="G18" s="30">
        <v>0</v>
      </c>
      <c r="H18" s="30">
        <v>0</v>
      </c>
      <c r="I18" s="30">
        <v>0</v>
      </c>
      <c r="J18" s="29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29">
        <f t="shared" si="0"/>
        <v>12000</v>
      </c>
    </row>
    <row r="19" spans="1:16" ht="89.25">
      <c r="A19" s="25" t="s">
        <v>70</v>
      </c>
      <c r="B19" s="26"/>
      <c r="C19" s="27"/>
      <c r="D19" s="28" t="s">
        <v>71</v>
      </c>
      <c r="E19" s="29">
        <v>2529</v>
      </c>
      <c r="F19" s="30">
        <v>2529</v>
      </c>
      <c r="G19" s="30">
        <v>0</v>
      </c>
      <c r="H19" s="30">
        <v>0</v>
      </c>
      <c r="I19" s="30">
        <v>0</v>
      </c>
      <c r="J19" s="29">
        <v>375000</v>
      </c>
      <c r="K19" s="30">
        <v>375000</v>
      </c>
      <c r="L19" s="30">
        <v>0</v>
      </c>
      <c r="M19" s="30">
        <v>0</v>
      </c>
      <c r="N19" s="30">
        <v>0</v>
      </c>
      <c r="O19" s="30">
        <v>375000</v>
      </c>
      <c r="P19" s="29">
        <f t="shared" si="0"/>
        <v>377529</v>
      </c>
    </row>
    <row r="20" spans="1:16" ht="89.25">
      <c r="A20" s="25" t="s">
        <v>72</v>
      </c>
      <c r="B20" s="26"/>
      <c r="C20" s="27"/>
      <c r="D20" s="28" t="s">
        <v>71</v>
      </c>
      <c r="E20" s="29">
        <v>2529</v>
      </c>
      <c r="F20" s="30">
        <v>2529</v>
      </c>
      <c r="G20" s="30">
        <v>0</v>
      </c>
      <c r="H20" s="30">
        <v>0</v>
      </c>
      <c r="I20" s="30">
        <v>0</v>
      </c>
      <c r="J20" s="29">
        <v>375000</v>
      </c>
      <c r="K20" s="30">
        <v>375000</v>
      </c>
      <c r="L20" s="30">
        <v>0</v>
      </c>
      <c r="M20" s="30">
        <v>0</v>
      </c>
      <c r="N20" s="30">
        <v>0</v>
      </c>
      <c r="O20" s="30">
        <v>375000</v>
      </c>
      <c r="P20" s="29">
        <f t="shared" si="0"/>
        <v>377529</v>
      </c>
    </row>
    <row r="21" spans="1:16" ht="25.5">
      <c r="A21" s="25" t="s">
        <v>73</v>
      </c>
      <c r="B21" s="25" t="s">
        <v>74</v>
      </c>
      <c r="C21" s="31" t="s">
        <v>75</v>
      </c>
      <c r="D21" s="28" t="s">
        <v>76</v>
      </c>
      <c r="E21" s="29">
        <v>42000</v>
      </c>
      <c r="F21" s="30">
        <v>42000</v>
      </c>
      <c r="G21" s="30">
        <v>0</v>
      </c>
      <c r="H21" s="30">
        <v>0</v>
      </c>
      <c r="I21" s="30">
        <v>0</v>
      </c>
      <c r="J21" s="29">
        <v>151000</v>
      </c>
      <c r="K21" s="30">
        <v>151000</v>
      </c>
      <c r="L21" s="30">
        <v>0</v>
      </c>
      <c r="M21" s="30">
        <v>0</v>
      </c>
      <c r="N21" s="30">
        <v>0</v>
      </c>
      <c r="O21" s="30">
        <v>151000</v>
      </c>
      <c r="P21" s="29">
        <f t="shared" si="0"/>
        <v>193000</v>
      </c>
    </row>
    <row r="22" spans="1:16" ht="12.75">
      <c r="A22" s="25" t="s">
        <v>77</v>
      </c>
      <c r="B22" s="25" t="s">
        <v>78</v>
      </c>
      <c r="C22" s="27"/>
      <c r="D22" s="28" t="s">
        <v>79</v>
      </c>
      <c r="E22" s="29">
        <v>-39471</v>
      </c>
      <c r="F22" s="30">
        <v>-39471</v>
      </c>
      <c r="G22" s="30">
        <v>0</v>
      </c>
      <c r="H22" s="30">
        <v>0</v>
      </c>
      <c r="I22" s="30">
        <v>0</v>
      </c>
      <c r="J22" s="29">
        <v>224000</v>
      </c>
      <c r="K22" s="30">
        <v>224000</v>
      </c>
      <c r="L22" s="30">
        <v>0</v>
      </c>
      <c r="M22" s="30">
        <v>0</v>
      </c>
      <c r="N22" s="30">
        <v>0</v>
      </c>
      <c r="O22" s="30">
        <v>224000</v>
      </c>
      <c r="P22" s="29">
        <f t="shared" si="0"/>
        <v>184529</v>
      </c>
    </row>
    <row r="23" spans="1:16" ht="38.25">
      <c r="A23" s="32" t="s">
        <v>80</v>
      </c>
      <c r="B23" s="32" t="s">
        <v>81</v>
      </c>
      <c r="C23" s="33" t="s">
        <v>82</v>
      </c>
      <c r="D23" s="34" t="s">
        <v>83</v>
      </c>
      <c r="E23" s="35">
        <v>-39471</v>
      </c>
      <c r="F23" s="36">
        <v>-39471</v>
      </c>
      <c r="G23" s="36">
        <v>0</v>
      </c>
      <c r="H23" s="36">
        <v>0</v>
      </c>
      <c r="I23" s="36">
        <v>0</v>
      </c>
      <c r="J23" s="35">
        <v>224000</v>
      </c>
      <c r="K23" s="36">
        <v>224000</v>
      </c>
      <c r="L23" s="36">
        <v>0</v>
      </c>
      <c r="M23" s="36">
        <v>0</v>
      </c>
      <c r="N23" s="36">
        <v>0</v>
      </c>
      <c r="O23" s="36">
        <v>224000</v>
      </c>
      <c r="P23" s="35">
        <f t="shared" si="0"/>
        <v>184529</v>
      </c>
    </row>
    <row r="24" spans="1:16" ht="12.75">
      <c r="A24" s="25" t="s">
        <v>84</v>
      </c>
      <c r="B24" s="26"/>
      <c r="C24" s="27"/>
      <c r="D24" s="28" t="s">
        <v>85</v>
      </c>
      <c r="E24" s="29">
        <v>174620</v>
      </c>
      <c r="F24" s="30">
        <v>174620</v>
      </c>
      <c r="G24" s="30">
        <v>11820</v>
      </c>
      <c r="H24" s="30">
        <v>0</v>
      </c>
      <c r="I24" s="30">
        <v>0</v>
      </c>
      <c r="J24" s="29">
        <v>321262</v>
      </c>
      <c r="K24" s="30">
        <v>321262</v>
      </c>
      <c r="L24" s="30">
        <v>0</v>
      </c>
      <c r="M24" s="30">
        <v>0</v>
      </c>
      <c r="N24" s="30">
        <v>0</v>
      </c>
      <c r="O24" s="30">
        <v>321262</v>
      </c>
      <c r="P24" s="29">
        <f t="shared" si="0"/>
        <v>495882</v>
      </c>
    </row>
    <row r="25" spans="1:16" ht="12.75">
      <c r="A25" s="25" t="s">
        <v>86</v>
      </c>
      <c r="B25" s="26"/>
      <c r="C25" s="27"/>
      <c r="D25" s="28" t="s">
        <v>85</v>
      </c>
      <c r="E25" s="29">
        <v>174620</v>
      </c>
      <c r="F25" s="30">
        <v>174620</v>
      </c>
      <c r="G25" s="30">
        <v>11820</v>
      </c>
      <c r="H25" s="30">
        <v>0</v>
      </c>
      <c r="I25" s="30">
        <v>0</v>
      </c>
      <c r="J25" s="29">
        <v>321262</v>
      </c>
      <c r="K25" s="30">
        <v>321262</v>
      </c>
      <c r="L25" s="30">
        <v>0</v>
      </c>
      <c r="M25" s="30">
        <v>0</v>
      </c>
      <c r="N25" s="30">
        <v>0</v>
      </c>
      <c r="O25" s="30">
        <v>321262</v>
      </c>
      <c r="P25" s="29">
        <f t="shared" si="0"/>
        <v>495882</v>
      </c>
    </row>
    <row r="26" spans="1:16" ht="51">
      <c r="A26" s="25" t="s">
        <v>87</v>
      </c>
      <c r="B26" s="25" t="s">
        <v>88</v>
      </c>
      <c r="C26" s="31" t="s">
        <v>89</v>
      </c>
      <c r="D26" s="28" t="s">
        <v>90</v>
      </c>
      <c r="E26" s="29">
        <v>24620</v>
      </c>
      <c r="F26" s="30">
        <v>24620</v>
      </c>
      <c r="G26" s="30">
        <v>11820</v>
      </c>
      <c r="H26" s="30">
        <v>0</v>
      </c>
      <c r="I26" s="30">
        <v>0</v>
      </c>
      <c r="J26" s="29">
        <v>296845.52</v>
      </c>
      <c r="K26" s="30">
        <v>296845.52</v>
      </c>
      <c r="L26" s="30">
        <v>0</v>
      </c>
      <c r="M26" s="30">
        <v>0</v>
      </c>
      <c r="N26" s="30">
        <v>0</v>
      </c>
      <c r="O26" s="30">
        <v>296845.52</v>
      </c>
      <c r="P26" s="29">
        <f t="shared" si="0"/>
        <v>321465.52</v>
      </c>
    </row>
    <row r="27" spans="1:16" ht="76.5">
      <c r="A27" s="25" t="s">
        <v>91</v>
      </c>
      <c r="B27" s="25" t="s">
        <v>92</v>
      </c>
      <c r="C27" s="31" t="s">
        <v>93</v>
      </c>
      <c r="D27" s="28" t="s">
        <v>94</v>
      </c>
      <c r="E27" s="29">
        <v>150000</v>
      </c>
      <c r="F27" s="30">
        <v>150000</v>
      </c>
      <c r="G27" s="30">
        <v>0</v>
      </c>
      <c r="H27" s="30">
        <v>0</v>
      </c>
      <c r="I27" s="30">
        <v>0</v>
      </c>
      <c r="J27" s="29">
        <v>0</v>
      </c>
      <c r="K27" s="30">
        <v>0</v>
      </c>
      <c r="L27" s="30">
        <v>0</v>
      </c>
      <c r="M27" s="30">
        <v>0</v>
      </c>
      <c r="N27" s="30">
        <v>0</v>
      </c>
      <c r="O27" s="30">
        <v>0</v>
      </c>
      <c r="P27" s="29">
        <f t="shared" si="0"/>
        <v>150000</v>
      </c>
    </row>
    <row r="28" spans="1:16" ht="12.75">
      <c r="A28" s="25" t="s">
        <v>95</v>
      </c>
      <c r="B28" s="25" t="s">
        <v>96</v>
      </c>
      <c r="C28" s="27"/>
      <c r="D28" s="28" t="s">
        <v>97</v>
      </c>
      <c r="E28" s="29">
        <v>0</v>
      </c>
      <c r="F28" s="30">
        <v>0</v>
      </c>
      <c r="G28" s="30">
        <v>0</v>
      </c>
      <c r="H28" s="30">
        <v>0</v>
      </c>
      <c r="I28" s="30">
        <v>0</v>
      </c>
      <c r="J28" s="29">
        <v>24416.48</v>
      </c>
      <c r="K28" s="30">
        <v>24416.48</v>
      </c>
      <c r="L28" s="30">
        <v>0</v>
      </c>
      <c r="M28" s="30">
        <v>0</v>
      </c>
      <c r="N28" s="30">
        <v>0</v>
      </c>
      <c r="O28" s="30">
        <v>24416.48</v>
      </c>
      <c r="P28" s="29">
        <f t="shared" si="0"/>
        <v>24416.48</v>
      </c>
    </row>
    <row r="29" spans="1:16" ht="38.25">
      <c r="A29" s="32" t="s">
        <v>98</v>
      </c>
      <c r="B29" s="32" t="s">
        <v>99</v>
      </c>
      <c r="C29" s="33" t="s">
        <v>68</v>
      </c>
      <c r="D29" s="34" t="s">
        <v>100</v>
      </c>
      <c r="E29" s="35">
        <v>0</v>
      </c>
      <c r="F29" s="36">
        <v>0</v>
      </c>
      <c r="G29" s="36">
        <v>0</v>
      </c>
      <c r="H29" s="36">
        <v>0</v>
      </c>
      <c r="I29" s="36">
        <v>0</v>
      </c>
      <c r="J29" s="35">
        <v>24416.48</v>
      </c>
      <c r="K29" s="36">
        <v>24416.48</v>
      </c>
      <c r="L29" s="36">
        <v>0</v>
      </c>
      <c r="M29" s="36">
        <v>0</v>
      </c>
      <c r="N29" s="36">
        <v>0</v>
      </c>
      <c r="O29" s="36">
        <v>24416.48</v>
      </c>
      <c r="P29" s="35">
        <f t="shared" si="0"/>
        <v>24416.48</v>
      </c>
    </row>
    <row r="30" spans="1:16" ht="25.5">
      <c r="A30" s="25" t="s">
        <v>101</v>
      </c>
      <c r="B30" s="26"/>
      <c r="C30" s="27"/>
      <c r="D30" s="28" t="s">
        <v>102</v>
      </c>
      <c r="E30" s="29">
        <v>395000</v>
      </c>
      <c r="F30" s="30">
        <v>395000</v>
      </c>
      <c r="G30" s="30">
        <v>0</v>
      </c>
      <c r="H30" s="30">
        <v>0</v>
      </c>
      <c r="I30" s="30">
        <v>0</v>
      </c>
      <c r="J30" s="29">
        <v>0</v>
      </c>
      <c r="K30" s="30">
        <v>0</v>
      </c>
      <c r="L30" s="30">
        <v>0</v>
      </c>
      <c r="M30" s="30">
        <v>0</v>
      </c>
      <c r="N30" s="30">
        <v>0</v>
      </c>
      <c r="O30" s="30">
        <v>0</v>
      </c>
      <c r="P30" s="29">
        <f t="shared" si="0"/>
        <v>395000</v>
      </c>
    </row>
    <row r="31" spans="1:16" ht="25.5">
      <c r="A31" s="25" t="s">
        <v>103</v>
      </c>
      <c r="B31" s="26"/>
      <c r="C31" s="27"/>
      <c r="D31" s="28" t="s">
        <v>102</v>
      </c>
      <c r="E31" s="29">
        <v>395000</v>
      </c>
      <c r="F31" s="30">
        <v>395000</v>
      </c>
      <c r="G31" s="30">
        <v>0</v>
      </c>
      <c r="H31" s="30">
        <v>0</v>
      </c>
      <c r="I31" s="30">
        <v>0</v>
      </c>
      <c r="J31" s="29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29">
        <f t="shared" si="0"/>
        <v>395000</v>
      </c>
    </row>
    <row r="32" spans="1:16" ht="76.5">
      <c r="A32" s="25" t="s">
        <v>104</v>
      </c>
      <c r="B32" s="25" t="s">
        <v>92</v>
      </c>
      <c r="C32" s="31" t="s">
        <v>93</v>
      </c>
      <c r="D32" s="28" t="s">
        <v>94</v>
      </c>
      <c r="E32" s="29">
        <v>300000</v>
      </c>
      <c r="F32" s="30">
        <v>300000</v>
      </c>
      <c r="G32" s="30">
        <v>0</v>
      </c>
      <c r="H32" s="30">
        <v>0</v>
      </c>
      <c r="I32" s="30">
        <v>0</v>
      </c>
      <c r="J32" s="29">
        <v>0</v>
      </c>
      <c r="K32" s="30">
        <v>0</v>
      </c>
      <c r="L32" s="30">
        <v>0</v>
      </c>
      <c r="M32" s="30">
        <v>0</v>
      </c>
      <c r="N32" s="30">
        <v>0</v>
      </c>
      <c r="O32" s="30">
        <v>0</v>
      </c>
      <c r="P32" s="29">
        <f t="shared" si="0"/>
        <v>300000</v>
      </c>
    </row>
    <row r="33" spans="1:16" ht="12.75">
      <c r="A33" s="25" t="s">
        <v>105</v>
      </c>
      <c r="B33" s="25" t="s">
        <v>106</v>
      </c>
      <c r="C33" s="27"/>
      <c r="D33" s="28" t="s">
        <v>107</v>
      </c>
      <c r="E33" s="29">
        <v>95000</v>
      </c>
      <c r="F33" s="30">
        <v>95000</v>
      </c>
      <c r="G33" s="30">
        <v>0</v>
      </c>
      <c r="H33" s="30">
        <v>0</v>
      </c>
      <c r="I33" s="30">
        <v>0</v>
      </c>
      <c r="J33" s="29">
        <v>0</v>
      </c>
      <c r="K33" s="30">
        <v>0</v>
      </c>
      <c r="L33" s="30">
        <v>0</v>
      </c>
      <c r="M33" s="30">
        <v>0</v>
      </c>
      <c r="N33" s="30">
        <v>0</v>
      </c>
      <c r="O33" s="30">
        <v>0</v>
      </c>
      <c r="P33" s="29">
        <f t="shared" si="0"/>
        <v>95000</v>
      </c>
    </row>
    <row r="34" spans="1:16" ht="25.5">
      <c r="A34" s="32" t="s">
        <v>108</v>
      </c>
      <c r="B34" s="32" t="s">
        <v>109</v>
      </c>
      <c r="C34" s="33" t="s">
        <v>110</v>
      </c>
      <c r="D34" s="34" t="s">
        <v>111</v>
      </c>
      <c r="E34" s="35">
        <v>95000</v>
      </c>
      <c r="F34" s="36">
        <v>95000</v>
      </c>
      <c r="G34" s="36">
        <v>0</v>
      </c>
      <c r="H34" s="36">
        <v>0</v>
      </c>
      <c r="I34" s="36">
        <v>0</v>
      </c>
      <c r="J34" s="35">
        <v>0</v>
      </c>
      <c r="K34" s="36">
        <v>0</v>
      </c>
      <c r="L34" s="36">
        <v>0</v>
      </c>
      <c r="M34" s="36">
        <v>0</v>
      </c>
      <c r="N34" s="36">
        <v>0</v>
      </c>
      <c r="O34" s="36">
        <v>0</v>
      </c>
      <c r="P34" s="35">
        <f t="shared" si="0"/>
        <v>95000</v>
      </c>
    </row>
    <row r="35" spans="1:16" ht="12.75">
      <c r="A35" s="25" t="s">
        <v>112</v>
      </c>
      <c r="B35" s="26"/>
      <c r="C35" s="27"/>
      <c r="D35" s="28" t="s">
        <v>113</v>
      </c>
      <c r="E35" s="29">
        <v>20000</v>
      </c>
      <c r="F35" s="30">
        <v>20000</v>
      </c>
      <c r="G35" s="30">
        <v>0</v>
      </c>
      <c r="H35" s="30">
        <v>0</v>
      </c>
      <c r="I35" s="30">
        <v>0</v>
      </c>
      <c r="J35" s="29">
        <v>0</v>
      </c>
      <c r="K35" s="30">
        <v>0</v>
      </c>
      <c r="L35" s="30">
        <v>0</v>
      </c>
      <c r="M35" s="30">
        <v>0</v>
      </c>
      <c r="N35" s="30">
        <v>0</v>
      </c>
      <c r="O35" s="30">
        <v>0</v>
      </c>
      <c r="P35" s="29">
        <f t="shared" si="0"/>
        <v>20000</v>
      </c>
    </row>
    <row r="36" spans="1:16" ht="12.75">
      <c r="A36" s="25" t="s">
        <v>114</v>
      </c>
      <c r="B36" s="26"/>
      <c r="C36" s="27"/>
      <c r="D36" s="28" t="s">
        <v>113</v>
      </c>
      <c r="E36" s="29">
        <v>20000</v>
      </c>
      <c r="F36" s="30">
        <v>20000</v>
      </c>
      <c r="G36" s="30">
        <v>0</v>
      </c>
      <c r="H36" s="30">
        <v>0</v>
      </c>
      <c r="I36" s="30">
        <v>0</v>
      </c>
      <c r="J36" s="29">
        <v>0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29">
        <f t="shared" si="0"/>
        <v>20000</v>
      </c>
    </row>
    <row r="37" spans="1:16" ht="25.5">
      <c r="A37" s="25" t="s">
        <v>115</v>
      </c>
      <c r="B37" s="25" t="s">
        <v>116</v>
      </c>
      <c r="C37" s="31" t="s">
        <v>117</v>
      </c>
      <c r="D37" s="28" t="s">
        <v>118</v>
      </c>
      <c r="E37" s="29">
        <v>20000</v>
      </c>
      <c r="F37" s="30">
        <v>20000</v>
      </c>
      <c r="G37" s="30">
        <v>0</v>
      </c>
      <c r="H37" s="30">
        <v>0</v>
      </c>
      <c r="I37" s="30">
        <v>0</v>
      </c>
      <c r="J37" s="29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29">
        <f t="shared" si="0"/>
        <v>20000</v>
      </c>
    </row>
    <row r="38" spans="1:16" ht="25.5">
      <c r="A38" s="25" t="s">
        <v>119</v>
      </c>
      <c r="B38" s="26"/>
      <c r="C38" s="27"/>
      <c r="D38" s="28" t="s">
        <v>120</v>
      </c>
      <c r="E38" s="29">
        <v>1358471</v>
      </c>
      <c r="F38" s="30">
        <v>1358471</v>
      </c>
      <c r="G38" s="30">
        <v>0</v>
      </c>
      <c r="H38" s="30">
        <v>0</v>
      </c>
      <c r="I38" s="30">
        <v>0</v>
      </c>
      <c r="J38" s="29">
        <v>0</v>
      </c>
      <c r="K38" s="30">
        <v>0</v>
      </c>
      <c r="L38" s="30">
        <v>0</v>
      </c>
      <c r="M38" s="30">
        <v>0</v>
      </c>
      <c r="N38" s="30">
        <v>0</v>
      </c>
      <c r="O38" s="30">
        <v>0</v>
      </c>
      <c r="P38" s="29">
        <f t="shared" si="0"/>
        <v>1358471</v>
      </c>
    </row>
    <row r="39" spans="1:16" ht="25.5">
      <c r="A39" s="25" t="s">
        <v>121</v>
      </c>
      <c r="B39" s="26"/>
      <c r="C39" s="27"/>
      <c r="D39" s="28" t="s">
        <v>120</v>
      </c>
      <c r="E39" s="29">
        <v>1358471</v>
      </c>
      <c r="F39" s="30">
        <v>1358471</v>
      </c>
      <c r="G39" s="30">
        <v>0</v>
      </c>
      <c r="H39" s="30">
        <v>0</v>
      </c>
      <c r="I39" s="30">
        <v>0</v>
      </c>
      <c r="J39" s="29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29">
        <f t="shared" si="0"/>
        <v>1358471</v>
      </c>
    </row>
    <row r="40" spans="1:16" ht="12.75">
      <c r="A40" s="25" t="s">
        <v>122</v>
      </c>
      <c r="B40" s="25" t="s">
        <v>123</v>
      </c>
      <c r="C40" s="31" t="s">
        <v>63</v>
      </c>
      <c r="D40" s="28" t="s">
        <v>12</v>
      </c>
      <c r="E40" s="29">
        <v>190471</v>
      </c>
      <c r="F40" s="30">
        <v>190471</v>
      </c>
      <c r="G40" s="30">
        <v>0</v>
      </c>
      <c r="H40" s="30">
        <v>0</v>
      </c>
      <c r="I40" s="30">
        <v>0</v>
      </c>
      <c r="J40" s="29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29">
        <f t="shared" si="0"/>
        <v>190471</v>
      </c>
    </row>
    <row r="41" spans="1:16" ht="51">
      <c r="A41" s="25" t="s">
        <v>124</v>
      </c>
      <c r="B41" s="25" t="s">
        <v>125</v>
      </c>
      <c r="C41" s="31" t="s">
        <v>63</v>
      </c>
      <c r="D41" s="28" t="s">
        <v>126</v>
      </c>
      <c r="E41" s="29">
        <v>1168000</v>
      </c>
      <c r="F41" s="30">
        <v>1168000</v>
      </c>
      <c r="G41" s="30">
        <v>0</v>
      </c>
      <c r="H41" s="30">
        <v>0</v>
      </c>
      <c r="I41" s="30">
        <v>0</v>
      </c>
      <c r="J41" s="29">
        <v>0</v>
      </c>
      <c r="K41" s="30">
        <v>0</v>
      </c>
      <c r="L41" s="30">
        <v>0</v>
      </c>
      <c r="M41" s="30">
        <v>0</v>
      </c>
      <c r="N41" s="30">
        <v>0</v>
      </c>
      <c r="O41" s="30">
        <v>0</v>
      </c>
      <c r="P41" s="29">
        <f t="shared" si="0"/>
        <v>1168000</v>
      </c>
    </row>
    <row r="42" spans="1:16" ht="12.75">
      <c r="A42" s="37" t="s">
        <v>14</v>
      </c>
      <c r="B42" s="37" t="s">
        <v>14</v>
      </c>
      <c r="C42" s="38" t="s">
        <v>14</v>
      </c>
      <c r="D42" s="29" t="s">
        <v>127</v>
      </c>
      <c r="E42" s="29">
        <v>2031620</v>
      </c>
      <c r="F42" s="29">
        <v>2031620</v>
      </c>
      <c r="G42" s="29">
        <v>65320</v>
      </c>
      <c r="H42" s="29">
        <v>0</v>
      </c>
      <c r="I42" s="29">
        <v>0</v>
      </c>
      <c r="J42" s="29">
        <v>696262</v>
      </c>
      <c r="K42" s="29">
        <v>696262</v>
      </c>
      <c r="L42" s="29">
        <v>0</v>
      </c>
      <c r="M42" s="29">
        <v>0</v>
      </c>
      <c r="N42" s="29">
        <v>0</v>
      </c>
      <c r="O42" s="29">
        <v>696262</v>
      </c>
      <c r="P42" s="29">
        <f t="shared" si="0"/>
        <v>2727882</v>
      </c>
    </row>
    <row r="44" spans="2:9" ht="12.75">
      <c r="B44" s="17"/>
      <c r="C44" s="17"/>
      <c r="D44" s="17"/>
      <c r="E44" s="17"/>
      <c r="F44" s="17"/>
      <c r="G44" s="17"/>
      <c r="H44" s="17"/>
      <c r="I44" s="17"/>
    </row>
    <row r="45" spans="2:9" ht="12.75">
      <c r="B45" s="24" t="s">
        <v>19</v>
      </c>
      <c r="C45" s="17"/>
      <c r="D45" s="17"/>
      <c r="E45" s="17"/>
      <c r="F45" s="17"/>
      <c r="G45" s="17"/>
      <c r="H45" s="17"/>
      <c r="I45" s="24" t="s">
        <v>128</v>
      </c>
    </row>
  </sheetData>
  <sheetProtection/>
  <mergeCells count="22">
    <mergeCell ref="A5:P5"/>
    <mergeCell ref="A6:P6"/>
    <mergeCell ref="A9:A12"/>
    <mergeCell ref="B9:B12"/>
    <mergeCell ref="C9:C12"/>
    <mergeCell ref="D9:D12"/>
    <mergeCell ref="E9:I9"/>
    <mergeCell ref="J9:O9"/>
    <mergeCell ref="P9:P12"/>
    <mergeCell ref="E10:E12"/>
    <mergeCell ref="F10:F12"/>
    <mergeCell ref="G10:H10"/>
    <mergeCell ref="I10:I12"/>
    <mergeCell ref="J10:J12"/>
    <mergeCell ref="K10:K12"/>
    <mergeCell ref="L10:L12"/>
    <mergeCell ref="M10:N10"/>
    <mergeCell ref="O10:O12"/>
    <mergeCell ref="G11:G12"/>
    <mergeCell ref="H11:H12"/>
    <mergeCell ref="M11:M12"/>
    <mergeCell ref="N11:N1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7"/>
  <sheetViews>
    <sheetView zoomScale="71" zoomScaleNormal="71" zoomScalePageLayoutView="0" workbookViewId="0" topLeftCell="A10">
      <selection activeCell="L93" sqref="L93"/>
    </sheetView>
  </sheetViews>
  <sheetFormatPr defaultColWidth="9.00390625" defaultRowHeight="12.75"/>
  <cols>
    <col min="1" max="1" width="16.375" style="0" customWidth="1"/>
    <col min="2" max="2" width="19.875" style="0" customWidth="1"/>
    <col min="3" max="3" width="14.25390625" style="0" customWidth="1"/>
    <col min="4" max="4" width="41.25390625" style="0" customWidth="1"/>
    <col min="5" max="5" width="10.875" style="0" customWidth="1"/>
    <col min="6" max="6" width="15.375" style="0" customWidth="1"/>
    <col min="7" max="7" width="22.125" style="0" customWidth="1"/>
    <col min="8" max="8" width="11.875" style="0" customWidth="1"/>
  </cols>
  <sheetData>
    <row r="1" spans="1:8" ht="18.75">
      <c r="A1" s="39"/>
      <c r="B1" s="39"/>
      <c r="C1" s="39"/>
      <c r="D1" s="40"/>
      <c r="E1" s="40"/>
      <c r="F1" s="40"/>
      <c r="G1" s="182" t="s">
        <v>129</v>
      </c>
      <c r="H1" s="183"/>
    </row>
    <row r="2" spans="1:8" ht="57" customHeight="1">
      <c r="A2" s="39"/>
      <c r="B2" s="39"/>
      <c r="C2" s="39"/>
      <c r="D2" s="40"/>
      <c r="E2" s="40"/>
      <c r="F2" s="40"/>
      <c r="G2" s="184" t="s">
        <v>130</v>
      </c>
      <c r="H2" s="185"/>
    </row>
    <row r="3" spans="1:8" ht="18.75">
      <c r="A3" s="39"/>
      <c r="B3" s="39"/>
      <c r="C3" s="39"/>
      <c r="D3" s="40"/>
      <c r="E3" s="40"/>
      <c r="F3" s="40"/>
      <c r="G3" s="186" t="s">
        <v>42</v>
      </c>
      <c r="H3" s="183"/>
    </row>
    <row r="4" spans="1:8" ht="18.75">
      <c r="A4" s="39"/>
      <c r="B4" s="39"/>
      <c r="C4" s="39"/>
      <c r="D4" s="40"/>
      <c r="E4" s="40"/>
      <c r="F4" s="40"/>
      <c r="G4" s="186"/>
      <c r="H4" s="183"/>
    </row>
    <row r="5" spans="1:8" ht="18.75">
      <c r="A5" s="187" t="s">
        <v>131</v>
      </c>
      <c r="B5" s="187"/>
      <c r="C5" s="187"/>
      <c r="D5" s="187"/>
      <c r="E5" s="167"/>
      <c r="F5" s="167"/>
      <c r="G5" s="167"/>
      <c r="H5" s="167"/>
    </row>
    <row r="6" spans="1:8" ht="29.25" customHeight="1">
      <c r="A6" s="187" t="s">
        <v>132</v>
      </c>
      <c r="B6" s="188"/>
      <c r="C6" s="188"/>
      <c r="D6" s="188"/>
      <c r="E6" s="188"/>
      <c r="F6" s="188"/>
      <c r="G6" s="188"/>
      <c r="H6" s="188"/>
    </row>
    <row r="7" spans="1:8" ht="19.5" thickBot="1">
      <c r="A7" s="42" t="s">
        <v>15</v>
      </c>
      <c r="B7" s="41"/>
      <c r="C7" s="41"/>
      <c r="D7" s="167" t="s">
        <v>17</v>
      </c>
      <c r="E7" s="167"/>
      <c r="F7" s="41"/>
      <c r="G7" s="41"/>
      <c r="H7" s="41"/>
    </row>
    <row r="8" spans="1:8" ht="18.75">
      <c r="A8" s="43" t="s">
        <v>133</v>
      </c>
      <c r="B8" s="43"/>
      <c r="C8" s="43"/>
      <c r="D8" s="43"/>
      <c r="E8" s="43"/>
      <c r="F8" s="43"/>
      <c r="G8" s="43"/>
      <c r="H8" s="43" t="s">
        <v>1</v>
      </c>
    </row>
    <row r="9" spans="1:8" ht="18.75">
      <c r="A9" s="168" t="s">
        <v>134</v>
      </c>
      <c r="B9" s="168" t="s">
        <v>135</v>
      </c>
      <c r="C9" s="171" t="s">
        <v>136</v>
      </c>
      <c r="D9" s="171"/>
      <c r="E9" s="171"/>
      <c r="F9" s="44"/>
      <c r="G9" s="172" t="s">
        <v>137</v>
      </c>
      <c r="H9" s="173"/>
    </row>
    <row r="10" spans="1:8" ht="18.75">
      <c r="A10" s="169"/>
      <c r="B10" s="169"/>
      <c r="C10" s="171" t="s">
        <v>138</v>
      </c>
      <c r="D10" s="46" t="s">
        <v>139</v>
      </c>
      <c r="E10" s="174" t="s">
        <v>4</v>
      </c>
      <c r="F10" s="177" t="s">
        <v>140</v>
      </c>
      <c r="G10" s="46" t="s">
        <v>139</v>
      </c>
      <c r="H10" s="178" t="s">
        <v>4</v>
      </c>
    </row>
    <row r="11" spans="1:8" ht="18.75">
      <c r="A11" s="169"/>
      <c r="B11" s="169"/>
      <c r="C11" s="171"/>
      <c r="D11" s="47" t="s">
        <v>141</v>
      </c>
      <c r="E11" s="175"/>
      <c r="F11" s="161"/>
      <c r="G11" s="47" t="s">
        <v>141</v>
      </c>
      <c r="H11" s="179"/>
    </row>
    <row r="12" spans="1:8" ht="18.75">
      <c r="A12" s="169"/>
      <c r="B12" s="169"/>
      <c r="C12" s="171"/>
      <c r="D12" s="48" t="s">
        <v>142</v>
      </c>
      <c r="E12" s="175"/>
      <c r="F12" s="171" t="s">
        <v>143</v>
      </c>
      <c r="G12" s="181"/>
      <c r="H12" s="179"/>
    </row>
    <row r="13" spans="1:8" ht="12.75">
      <c r="A13" s="169"/>
      <c r="B13" s="169"/>
      <c r="C13" s="171"/>
      <c r="D13" s="159" t="s">
        <v>144</v>
      </c>
      <c r="E13" s="175"/>
      <c r="F13" s="160"/>
      <c r="G13" s="159" t="s">
        <v>144</v>
      </c>
      <c r="H13" s="179"/>
    </row>
    <row r="14" spans="1:8" ht="12.75">
      <c r="A14" s="169"/>
      <c r="B14" s="169"/>
      <c r="C14" s="163"/>
      <c r="D14" s="159"/>
      <c r="E14" s="175"/>
      <c r="F14" s="161"/>
      <c r="G14" s="159"/>
      <c r="H14" s="179"/>
    </row>
    <row r="15" spans="1:8" ht="12.75">
      <c r="A15" s="170"/>
      <c r="B15" s="170"/>
      <c r="C15" s="159"/>
      <c r="D15" s="159"/>
      <c r="E15" s="176"/>
      <c r="F15" s="162"/>
      <c r="G15" s="159"/>
      <c r="H15" s="180"/>
    </row>
    <row r="16" spans="1:8" ht="18.75">
      <c r="A16" s="52"/>
      <c r="B16" s="52"/>
      <c r="C16" s="159" t="s">
        <v>145</v>
      </c>
      <c r="D16" s="164"/>
      <c r="E16" s="44"/>
      <c r="F16" s="165" t="s">
        <v>146</v>
      </c>
      <c r="G16" s="166"/>
      <c r="H16" s="45"/>
    </row>
    <row r="17" spans="1:8" ht="18.75">
      <c r="A17" s="49"/>
      <c r="B17" s="49"/>
      <c r="C17" s="53"/>
      <c r="D17" s="53">
        <v>41053900</v>
      </c>
      <c r="E17" s="44"/>
      <c r="F17" s="54"/>
      <c r="G17" s="50">
        <v>9770</v>
      </c>
      <c r="H17" s="51"/>
    </row>
    <row r="18" spans="1:8" ht="18.75">
      <c r="A18" s="55">
        <v>1</v>
      </c>
      <c r="B18" s="55">
        <v>2</v>
      </c>
      <c r="C18" s="56">
        <v>3</v>
      </c>
      <c r="D18" s="55">
        <v>4</v>
      </c>
      <c r="E18" s="57">
        <v>5</v>
      </c>
      <c r="F18" s="57">
        <v>6</v>
      </c>
      <c r="G18" s="56">
        <v>7</v>
      </c>
      <c r="H18" s="58">
        <v>8</v>
      </c>
    </row>
    <row r="19" spans="1:8" ht="18.75">
      <c r="A19" s="59" t="s">
        <v>147</v>
      </c>
      <c r="B19" s="60" t="s">
        <v>148</v>
      </c>
      <c r="C19" s="61"/>
      <c r="D19" s="62"/>
      <c r="E19" s="63"/>
      <c r="F19" s="63"/>
      <c r="G19" s="61">
        <v>190471</v>
      </c>
      <c r="H19" s="64">
        <v>190471</v>
      </c>
    </row>
    <row r="20" spans="1:8" ht="18.75">
      <c r="A20" s="59" t="s">
        <v>149</v>
      </c>
      <c r="B20" s="60" t="s">
        <v>150</v>
      </c>
      <c r="C20" s="65"/>
      <c r="D20" s="66">
        <v>18420</v>
      </c>
      <c r="E20" s="66">
        <v>18420</v>
      </c>
      <c r="F20" s="67"/>
      <c r="G20" s="66"/>
      <c r="H20" s="66"/>
    </row>
    <row r="21" spans="1:8" ht="18.75">
      <c r="A21" s="59" t="s">
        <v>151</v>
      </c>
      <c r="B21" s="60" t="s">
        <v>152</v>
      </c>
      <c r="C21" s="65"/>
      <c r="D21" s="66">
        <v>10200</v>
      </c>
      <c r="E21" s="66">
        <v>10200</v>
      </c>
      <c r="F21" s="67"/>
      <c r="G21" s="66"/>
      <c r="H21" s="66"/>
    </row>
    <row r="22" spans="1:8" ht="18.75">
      <c r="A22" s="59"/>
      <c r="B22" s="60"/>
      <c r="C22" s="65"/>
      <c r="D22" s="66"/>
      <c r="E22" s="66"/>
      <c r="F22" s="67"/>
      <c r="G22" s="66"/>
      <c r="H22" s="66"/>
    </row>
    <row r="23" spans="1:8" ht="18.75">
      <c r="A23" s="68"/>
      <c r="B23" s="69" t="s">
        <v>153</v>
      </c>
      <c r="C23" s="70"/>
      <c r="D23" s="70">
        <f>SUM(D20:D21)</f>
        <v>28620</v>
      </c>
      <c r="E23" s="70">
        <f>SUM(E20:E21)</f>
        <v>28620</v>
      </c>
      <c r="F23" s="71"/>
      <c r="G23" s="70">
        <v>190471</v>
      </c>
      <c r="H23" s="72">
        <v>190471</v>
      </c>
    </row>
    <row r="24" spans="1:8" ht="18.75">
      <c r="A24" s="43"/>
      <c r="B24" s="43"/>
      <c r="C24" s="73"/>
      <c r="D24" s="73"/>
      <c r="E24" s="73"/>
      <c r="F24" s="73"/>
      <c r="G24" s="73"/>
      <c r="H24" s="73"/>
    </row>
    <row r="25" spans="1:8" ht="18.75">
      <c r="A25" s="74"/>
      <c r="B25" s="75"/>
      <c r="C25" s="76"/>
      <c r="D25" s="76"/>
      <c r="E25" s="77"/>
      <c r="F25" s="77"/>
      <c r="G25" s="77"/>
      <c r="H25" s="78"/>
    </row>
    <row r="26" spans="1:8" ht="18.75">
      <c r="A26" s="43"/>
      <c r="B26" s="43"/>
      <c r="C26" s="73"/>
      <c r="D26" s="73"/>
      <c r="E26" s="73"/>
      <c r="F26" s="73"/>
      <c r="G26" s="73"/>
      <c r="H26" s="73"/>
    </row>
    <row r="27" spans="1:8" ht="18.75">
      <c r="A27" s="74"/>
      <c r="B27" s="79" t="s">
        <v>19</v>
      </c>
      <c r="C27" s="73"/>
      <c r="D27" s="73"/>
      <c r="E27" s="80"/>
      <c r="F27" s="80"/>
      <c r="G27" s="80" t="s">
        <v>154</v>
      </c>
      <c r="H27" s="73"/>
    </row>
  </sheetData>
  <sheetProtection/>
  <mergeCells count="22">
    <mergeCell ref="G1:H1"/>
    <mergeCell ref="G2:H2"/>
    <mergeCell ref="G3:H3"/>
    <mergeCell ref="G4:H4"/>
    <mergeCell ref="A5:H5"/>
    <mergeCell ref="A6:H6"/>
    <mergeCell ref="D7:E7"/>
    <mergeCell ref="A9:A15"/>
    <mergeCell ref="B9:B15"/>
    <mergeCell ref="C9:E9"/>
    <mergeCell ref="G9:H9"/>
    <mergeCell ref="C10:C13"/>
    <mergeCell ref="E10:E15"/>
    <mergeCell ref="F10:F11"/>
    <mergeCell ref="H10:H15"/>
    <mergeCell ref="F12:G12"/>
    <mergeCell ref="D13:D15"/>
    <mergeCell ref="F13:F15"/>
    <mergeCell ref="G13:G15"/>
    <mergeCell ref="C14:C15"/>
    <mergeCell ref="C16:D16"/>
    <mergeCell ref="F16:G16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7"/>
  <sheetViews>
    <sheetView zoomScale="75" zoomScaleNormal="75" zoomScalePageLayoutView="0" workbookViewId="0" topLeftCell="A31">
      <selection activeCell="I109" sqref="I109"/>
    </sheetView>
  </sheetViews>
  <sheetFormatPr defaultColWidth="9.00390625" defaultRowHeight="12.75"/>
  <cols>
    <col min="1" max="1" width="14.125" style="0" customWidth="1"/>
    <col min="2" max="2" width="13.25390625" style="0" customWidth="1"/>
    <col min="3" max="3" width="15.25390625" style="0" customWidth="1"/>
    <col min="4" max="4" width="43.75390625" style="0" customWidth="1"/>
    <col min="5" max="5" width="34.25390625" style="0" customWidth="1"/>
    <col min="6" max="7" width="16.00390625" style="0" customWidth="1"/>
    <col min="8" max="8" width="12.375" style="0" customWidth="1"/>
    <col min="9" max="9" width="18.125" style="0" customWidth="1"/>
    <col min="10" max="10" width="11.25390625" style="0" customWidth="1"/>
  </cols>
  <sheetData>
    <row r="1" spans="1:10" ht="21.75" customHeight="1">
      <c r="A1" s="195"/>
      <c r="B1" s="195"/>
      <c r="C1" s="195"/>
      <c r="D1" s="195"/>
      <c r="E1" s="195"/>
      <c r="F1" s="195"/>
      <c r="G1" s="195"/>
      <c r="H1" s="195"/>
      <c r="I1" s="195"/>
      <c r="J1" s="195"/>
    </row>
    <row r="2" spans="1:10" ht="48" customHeight="1">
      <c r="A2" s="81"/>
      <c r="B2" s="81"/>
      <c r="C2" s="81"/>
      <c r="D2" s="82"/>
      <c r="E2" s="81"/>
      <c r="F2" s="82"/>
      <c r="G2" s="82"/>
      <c r="H2" s="196" t="s">
        <v>155</v>
      </c>
      <c r="I2" s="196"/>
      <c r="J2" s="196"/>
    </row>
    <row r="3" spans="1:10" ht="15">
      <c r="A3" s="81"/>
      <c r="B3" s="81"/>
      <c r="C3" s="81"/>
      <c r="D3" s="82"/>
      <c r="E3" s="81"/>
      <c r="F3" s="82"/>
      <c r="G3" s="82"/>
      <c r="H3" s="196" t="s">
        <v>26</v>
      </c>
      <c r="I3" s="196"/>
      <c r="J3" s="196"/>
    </row>
    <row r="4" spans="1:10" ht="18.75">
      <c r="A4" s="197" t="s">
        <v>43</v>
      </c>
      <c r="B4" s="197"/>
      <c r="C4" s="197"/>
      <c r="D4" s="197"/>
      <c r="E4" s="197"/>
      <c r="F4" s="197"/>
      <c r="G4" s="197"/>
      <c r="H4" s="197"/>
      <c r="I4" s="197"/>
      <c r="J4" s="197"/>
    </row>
    <row r="5" spans="1:10" ht="18.75">
      <c r="A5" s="197" t="s">
        <v>156</v>
      </c>
      <c r="B5" s="198"/>
      <c r="C5" s="198"/>
      <c r="D5" s="198"/>
      <c r="E5" s="198"/>
      <c r="F5" s="198"/>
      <c r="G5" s="198"/>
      <c r="H5" s="198"/>
      <c r="I5" s="198"/>
      <c r="J5" s="198"/>
    </row>
    <row r="6" spans="1:10" ht="18.75">
      <c r="A6" s="197" t="s">
        <v>157</v>
      </c>
      <c r="B6" s="198"/>
      <c r="C6" s="198"/>
      <c r="D6" s="198"/>
      <c r="E6" s="198"/>
      <c r="F6" s="198"/>
      <c r="G6" s="198"/>
      <c r="H6" s="198"/>
      <c r="I6" s="198"/>
      <c r="J6" s="198"/>
    </row>
    <row r="7" spans="1:10" ht="37.5">
      <c r="A7" s="84" t="s">
        <v>15</v>
      </c>
      <c r="B7" s="83"/>
      <c r="C7" s="83"/>
      <c r="D7" s="83"/>
      <c r="E7" s="83" t="s">
        <v>17</v>
      </c>
      <c r="F7" s="83"/>
      <c r="G7" s="83"/>
      <c r="H7" s="83"/>
      <c r="I7" s="83"/>
      <c r="J7" s="83"/>
    </row>
    <row r="8" spans="1:10" ht="18.75">
      <c r="A8" s="85" t="s">
        <v>16</v>
      </c>
      <c r="B8" s="86"/>
      <c r="C8" s="86"/>
      <c r="D8" s="87"/>
      <c r="E8" s="88"/>
      <c r="F8" s="87"/>
      <c r="G8" s="87"/>
      <c r="H8" s="87"/>
      <c r="I8" s="89"/>
      <c r="J8" s="90" t="s">
        <v>158</v>
      </c>
    </row>
    <row r="9" spans="1:10" ht="14.25">
      <c r="A9" s="190" t="s">
        <v>45</v>
      </c>
      <c r="B9" s="190" t="s">
        <v>46</v>
      </c>
      <c r="C9" s="190" t="s">
        <v>47</v>
      </c>
      <c r="D9" s="190" t="s">
        <v>159</v>
      </c>
      <c r="E9" s="194" t="s">
        <v>160</v>
      </c>
      <c r="F9" s="189" t="s">
        <v>161</v>
      </c>
      <c r="G9" s="189" t="s">
        <v>4</v>
      </c>
      <c r="H9" s="190" t="s">
        <v>5</v>
      </c>
      <c r="I9" s="189" t="s">
        <v>6</v>
      </c>
      <c r="J9" s="189"/>
    </row>
    <row r="10" spans="1:10" ht="57">
      <c r="A10" s="190"/>
      <c r="B10" s="194"/>
      <c r="C10" s="190"/>
      <c r="D10" s="194"/>
      <c r="E10" s="194"/>
      <c r="F10" s="189"/>
      <c r="G10" s="189"/>
      <c r="H10" s="191"/>
      <c r="I10" s="93" t="s">
        <v>7</v>
      </c>
      <c r="J10" s="93" t="s">
        <v>8</v>
      </c>
    </row>
    <row r="11" spans="1:10" ht="15">
      <c r="A11" s="95" t="s">
        <v>55</v>
      </c>
      <c r="B11" s="91"/>
      <c r="C11" s="91"/>
      <c r="D11" s="96" t="s">
        <v>56</v>
      </c>
      <c r="E11" s="92"/>
      <c r="F11" s="97"/>
      <c r="G11" s="98">
        <v>16000</v>
      </c>
      <c r="H11" s="98">
        <v>16000</v>
      </c>
      <c r="I11" s="98"/>
      <c r="J11" s="98"/>
    </row>
    <row r="12" spans="1:10" ht="28.5">
      <c r="A12" s="95" t="s">
        <v>57</v>
      </c>
      <c r="B12" s="91"/>
      <c r="C12" s="91"/>
      <c r="D12" s="96" t="s">
        <v>162</v>
      </c>
      <c r="E12" s="92"/>
      <c r="F12" s="97"/>
      <c r="G12" s="98"/>
      <c r="H12" s="99"/>
      <c r="I12" s="98"/>
      <c r="J12" s="98"/>
    </row>
    <row r="13" spans="1:10" ht="45">
      <c r="A13" s="100" t="s">
        <v>62</v>
      </c>
      <c r="B13" s="100" t="s">
        <v>63</v>
      </c>
      <c r="C13" s="100" t="s">
        <v>64</v>
      </c>
      <c r="D13" s="101" t="s">
        <v>65</v>
      </c>
      <c r="E13" s="92" t="s">
        <v>163</v>
      </c>
      <c r="F13" s="94" t="s">
        <v>164</v>
      </c>
      <c r="G13" s="98">
        <v>4000</v>
      </c>
      <c r="H13" s="102">
        <v>4000</v>
      </c>
      <c r="I13" s="98"/>
      <c r="J13" s="98"/>
    </row>
    <row r="14" spans="1:10" ht="45">
      <c r="A14" s="100" t="s">
        <v>66</v>
      </c>
      <c r="B14" s="100" t="s">
        <v>67</v>
      </c>
      <c r="C14" s="100" t="s">
        <v>68</v>
      </c>
      <c r="D14" s="103" t="s">
        <v>165</v>
      </c>
      <c r="E14" s="92" t="s">
        <v>166</v>
      </c>
      <c r="F14" s="92" t="s">
        <v>167</v>
      </c>
      <c r="G14" s="98">
        <f>H14+I14</f>
        <v>12000</v>
      </c>
      <c r="H14" s="102">
        <v>12000</v>
      </c>
      <c r="I14" s="104"/>
      <c r="J14" s="104"/>
    </row>
    <row r="15" spans="1:10" ht="28.5">
      <c r="A15" s="95" t="s">
        <v>70</v>
      </c>
      <c r="B15" s="95"/>
      <c r="C15" s="91"/>
      <c r="D15" s="96" t="s">
        <v>168</v>
      </c>
      <c r="E15" s="92"/>
      <c r="F15" s="94"/>
      <c r="G15" s="98">
        <v>377529</v>
      </c>
      <c r="H15" s="98">
        <v>2529</v>
      </c>
      <c r="I15" s="98">
        <v>375000</v>
      </c>
      <c r="J15" s="98">
        <v>375000</v>
      </c>
    </row>
    <row r="16" spans="1:10" ht="28.5">
      <c r="A16" s="95" t="s">
        <v>72</v>
      </c>
      <c r="B16" s="91"/>
      <c r="C16" s="91"/>
      <c r="D16" s="96" t="s">
        <v>168</v>
      </c>
      <c r="E16" s="92"/>
      <c r="F16" s="94"/>
      <c r="G16" s="98">
        <v>377529</v>
      </c>
      <c r="H16" s="99">
        <v>2529</v>
      </c>
      <c r="I16" s="98">
        <v>375000</v>
      </c>
      <c r="J16" s="98">
        <v>375000</v>
      </c>
    </row>
    <row r="17" spans="1:10" ht="15">
      <c r="A17" s="105" t="s">
        <v>77</v>
      </c>
      <c r="B17" s="105">
        <v>2110</v>
      </c>
      <c r="C17" s="100"/>
      <c r="D17" s="103" t="s">
        <v>79</v>
      </c>
      <c r="E17" s="106"/>
      <c r="F17" s="94"/>
      <c r="G17" s="98">
        <v>184529</v>
      </c>
      <c r="H17" s="99">
        <v>-39471</v>
      </c>
      <c r="I17" s="98">
        <v>224000</v>
      </c>
      <c r="J17" s="98">
        <v>224000</v>
      </c>
    </row>
    <row r="18" spans="1:10" ht="60">
      <c r="A18" s="105" t="s">
        <v>80</v>
      </c>
      <c r="B18" s="105" t="s">
        <v>81</v>
      </c>
      <c r="C18" s="107" t="s">
        <v>82</v>
      </c>
      <c r="D18" s="108" t="s">
        <v>83</v>
      </c>
      <c r="E18" s="109" t="s">
        <v>169</v>
      </c>
      <c r="F18" s="94" t="s">
        <v>170</v>
      </c>
      <c r="G18" s="98">
        <v>50000</v>
      </c>
      <c r="H18" s="102">
        <v>50000</v>
      </c>
      <c r="I18" s="98"/>
      <c r="J18" s="98"/>
    </row>
    <row r="19" spans="1:10" ht="105">
      <c r="A19" s="105" t="s">
        <v>80</v>
      </c>
      <c r="B19" s="105" t="s">
        <v>81</v>
      </c>
      <c r="C19" s="107" t="s">
        <v>82</v>
      </c>
      <c r="D19" s="108" t="s">
        <v>83</v>
      </c>
      <c r="E19" s="110" t="s">
        <v>171</v>
      </c>
      <c r="F19" s="111" t="s">
        <v>172</v>
      </c>
      <c r="G19" s="112">
        <f>H19+I19</f>
        <v>134529</v>
      </c>
      <c r="H19" s="102">
        <v>-89471</v>
      </c>
      <c r="I19" s="113">
        <v>224000</v>
      </c>
      <c r="J19" s="113">
        <v>224000</v>
      </c>
    </row>
    <row r="20" spans="1:10" ht="105">
      <c r="A20" s="114" t="s">
        <v>73</v>
      </c>
      <c r="B20" s="114" t="s">
        <v>74</v>
      </c>
      <c r="C20" s="115" t="s">
        <v>75</v>
      </c>
      <c r="D20" s="116" t="s">
        <v>76</v>
      </c>
      <c r="E20" s="117" t="s">
        <v>173</v>
      </c>
      <c r="F20" s="94" t="s">
        <v>174</v>
      </c>
      <c r="G20" s="98">
        <f>H20+I20</f>
        <v>193000</v>
      </c>
      <c r="H20" s="102">
        <v>42000</v>
      </c>
      <c r="I20" s="118">
        <v>151000</v>
      </c>
      <c r="J20" s="118">
        <v>151000</v>
      </c>
    </row>
    <row r="21" spans="1:10" ht="15">
      <c r="A21" s="114" t="s">
        <v>84</v>
      </c>
      <c r="B21" s="93"/>
      <c r="C21" s="119"/>
      <c r="D21" s="120" t="s">
        <v>85</v>
      </c>
      <c r="E21" s="121"/>
      <c r="F21" s="122"/>
      <c r="G21" s="98">
        <v>150000</v>
      </c>
      <c r="H21" s="98">
        <v>150000</v>
      </c>
      <c r="I21" s="123"/>
      <c r="J21" s="123"/>
    </row>
    <row r="22" spans="1:10" ht="15">
      <c r="A22" s="114" t="s">
        <v>86</v>
      </c>
      <c r="B22" s="93"/>
      <c r="C22" s="119"/>
      <c r="D22" s="120" t="s">
        <v>85</v>
      </c>
      <c r="E22" s="121"/>
      <c r="F22" s="122"/>
      <c r="G22" s="98">
        <v>150000</v>
      </c>
      <c r="H22" s="123">
        <v>150000</v>
      </c>
      <c r="I22" s="124"/>
      <c r="J22" s="124"/>
    </row>
    <row r="23" spans="1:10" ht="75">
      <c r="A23" s="125" t="s">
        <v>91</v>
      </c>
      <c r="B23" s="92">
        <v>3140</v>
      </c>
      <c r="C23" s="126">
        <v>1040</v>
      </c>
      <c r="D23" s="103" t="s">
        <v>94</v>
      </c>
      <c r="E23" s="92" t="s">
        <v>175</v>
      </c>
      <c r="F23" s="127" t="s">
        <v>176</v>
      </c>
      <c r="G23" s="98">
        <v>150000</v>
      </c>
      <c r="H23" s="124">
        <v>150000</v>
      </c>
      <c r="I23" s="124"/>
      <c r="J23" s="124"/>
    </row>
    <row r="24" spans="1:10" ht="28.5">
      <c r="A24" s="114" t="s">
        <v>101</v>
      </c>
      <c r="B24" s="93"/>
      <c r="C24" s="119"/>
      <c r="D24" s="120" t="s">
        <v>102</v>
      </c>
      <c r="E24" s="128"/>
      <c r="F24" s="129"/>
      <c r="G24" s="98">
        <f>H24+I24</f>
        <v>395000</v>
      </c>
      <c r="H24" s="123">
        <v>395000</v>
      </c>
      <c r="I24" s="123"/>
      <c r="J24" s="123"/>
    </row>
    <row r="25" spans="1:10" ht="28.5">
      <c r="A25" s="114" t="s">
        <v>103</v>
      </c>
      <c r="B25" s="93"/>
      <c r="C25" s="119"/>
      <c r="D25" s="120" t="s">
        <v>102</v>
      </c>
      <c r="E25" s="128"/>
      <c r="F25" s="129"/>
      <c r="G25" s="98">
        <v>395000</v>
      </c>
      <c r="H25" s="123">
        <v>395000</v>
      </c>
      <c r="I25" s="123"/>
      <c r="J25" s="123"/>
    </row>
    <row r="26" spans="1:10" ht="75">
      <c r="A26" s="125" t="s">
        <v>104</v>
      </c>
      <c r="B26" s="92">
        <v>3140</v>
      </c>
      <c r="C26" s="126">
        <v>1040</v>
      </c>
      <c r="D26" s="103" t="s">
        <v>94</v>
      </c>
      <c r="E26" s="92" t="s">
        <v>177</v>
      </c>
      <c r="F26" s="92" t="s">
        <v>178</v>
      </c>
      <c r="G26" s="98">
        <v>150000</v>
      </c>
      <c r="H26" s="124">
        <v>150000</v>
      </c>
      <c r="I26" s="130"/>
      <c r="J26" s="130"/>
    </row>
    <row r="27" spans="1:10" ht="75">
      <c r="A27" s="125" t="s">
        <v>104</v>
      </c>
      <c r="B27" s="92">
        <v>3140</v>
      </c>
      <c r="C27" s="126">
        <v>1040</v>
      </c>
      <c r="D27" s="103" t="s">
        <v>94</v>
      </c>
      <c r="E27" s="131" t="s">
        <v>175</v>
      </c>
      <c r="F27" s="127" t="s">
        <v>176</v>
      </c>
      <c r="G27" s="98">
        <v>150000</v>
      </c>
      <c r="H27" s="124">
        <v>150000</v>
      </c>
      <c r="I27" s="130"/>
      <c r="J27" s="130"/>
    </row>
    <row r="28" spans="1:10" ht="15">
      <c r="A28" s="132" t="s">
        <v>105</v>
      </c>
      <c r="B28" s="92">
        <v>3240</v>
      </c>
      <c r="C28" s="126"/>
      <c r="D28" s="103" t="s">
        <v>107</v>
      </c>
      <c r="E28" s="133"/>
      <c r="F28" s="127"/>
      <c r="G28" s="98">
        <v>95000</v>
      </c>
      <c r="H28" s="124">
        <v>95000</v>
      </c>
      <c r="I28" s="130"/>
      <c r="J28" s="130"/>
    </row>
    <row r="29" spans="1:10" ht="60">
      <c r="A29" s="100" t="s">
        <v>108</v>
      </c>
      <c r="B29" s="134">
        <v>3242</v>
      </c>
      <c r="C29" s="134">
        <v>1090</v>
      </c>
      <c r="D29" s="103" t="s">
        <v>111</v>
      </c>
      <c r="E29" s="92" t="s">
        <v>179</v>
      </c>
      <c r="F29" s="92" t="s">
        <v>178</v>
      </c>
      <c r="G29" s="98">
        <f>H29+I29</f>
        <v>85000</v>
      </c>
      <c r="H29" s="124">
        <v>85000</v>
      </c>
      <c r="I29" s="130"/>
      <c r="J29" s="130"/>
    </row>
    <row r="30" spans="1:10" ht="75">
      <c r="A30" s="100" t="s">
        <v>108</v>
      </c>
      <c r="B30" s="134">
        <v>3242</v>
      </c>
      <c r="C30" s="134">
        <v>1090</v>
      </c>
      <c r="D30" s="103" t="s">
        <v>111</v>
      </c>
      <c r="E30" s="135" t="s">
        <v>180</v>
      </c>
      <c r="F30" s="135" t="s">
        <v>181</v>
      </c>
      <c r="G30" s="98">
        <v>10000</v>
      </c>
      <c r="H30" s="102">
        <v>10000</v>
      </c>
      <c r="I30" s="130"/>
      <c r="J30" s="130"/>
    </row>
    <row r="31" spans="1:10" ht="15">
      <c r="A31" s="25" t="s">
        <v>119</v>
      </c>
      <c r="B31" s="26"/>
      <c r="C31" s="27"/>
      <c r="D31" s="28" t="s">
        <v>120</v>
      </c>
      <c r="E31" s="136"/>
      <c r="F31" s="137"/>
      <c r="G31" s="98">
        <v>1168000</v>
      </c>
      <c r="H31" s="98">
        <v>1168000</v>
      </c>
      <c r="I31" s="123"/>
      <c r="J31" s="123"/>
    </row>
    <row r="32" spans="1:10" ht="15">
      <c r="A32" s="25" t="s">
        <v>121</v>
      </c>
      <c r="B32" s="26"/>
      <c r="C32" s="27"/>
      <c r="D32" s="28" t="s">
        <v>120</v>
      </c>
      <c r="E32" s="136"/>
      <c r="F32" s="137"/>
      <c r="G32" s="98">
        <v>1168000</v>
      </c>
      <c r="H32" s="98">
        <v>1168000</v>
      </c>
      <c r="I32" s="123"/>
      <c r="J32" s="123"/>
    </row>
    <row r="33" spans="1:10" ht="120">
      <c r="A33" s="32" t="s">
        <v>124</v>
      </c>
      <c r="B33" s="32" t="s">
        <v>125</v>
      </c>
      <c r="C33" s="33" t="s">
        <v>63</v>
      </c>
      <c r="D33" s="34" t="s">
        <v>126</v>
      </c>
      <c r="E33" s="92" t="s">
        <v>182</v>
      </c>
      <c r="F33" s="92" t="s">
        <v>183</v>
      </c>
      <c r="G33" s="98">
        <v>123000</v>
      </c>
      <c r="H33" s="98">
        <v>123000</v>
      </c>
      <c r="I33" s="123"/>
      <c r="J33" s="123"/>
    </row>
    <row r="34" spans="1:10" ht="45">
      <c r="A34" s="32" t="s">
        <v>124</v>
      </c>
      <c r="B34" s="32" t="s">
        <v>125</v>
      </c>
      <c r="C34" s="33" t="s">
        <v>63</v>
      </c>
      <c r="D34" s="34" t="s">
        <v>126</v>
      </c>
      <c r="E34" s="117" t="s">
        <v>184</v>
      </c>
      <c r="F34" s="138" t="s">
        <v>185</v>
      </c>
      <c r="G34" s="98">
        <v>120000</v>
      </c>
      <c r="H34" s="98">
        <v>120000</v>
      </c>
      <c r="I34" s="123"/>
      <c r="J34" s="123"/>
    </row>
    <row r="35" spans="1:10" ht="90">
      <c r="A35" s="32" t="s">
        <v>124</v>
      </c>
      <c r="B35" s="32" t="s">
        <v>125</v>
      </c>
      <c r="C35" s="33" t="s">
        <v>63</v>
      </c>
      <c r="D35" s="34" t="s">
        <v>126</v>
      </c>
      <c r="E35" s="106" t="s">
        <v>186</v>
      </c>
      <c r="F35" s="138" t="s">
        <v>187</v>
      </c>
      <c r="G35" s="98">
        <v>925000</v>
      </c>
      <c r="H35" s="98">
        <v>925000</v>
      </c>
      <c r="I35" s="123"/>
      <c r="J35" s="123"/>
    </row>
    <row r="36" spans="1:10" ht="18.75">
      <c r="A36" s="139"/>
      <c r="B36" s="140"/>
      <c r="C36" s="139"/>
      <c r="D36" s="141" t="s">
        <v>188</v>
      </c>
      <c r="E36" s="142"/>
      <c r="F36" s="142"/>
      <c r="G36" s="98">
        <f>H36+I36</f>
        <v>2106529</v>
      </c>
      <c r="H36" s="143">
        <f>H11+H15+H21+H24+H31</f>
        <v>1731529</v>
      </c>
      <c r="I36" s="143">
        <f>I11+I15+I21+I24+I31</f>
        <v>375000</v>
      </c>
      <c r="J36" s="143">
        <f>J11+J15+J21+J24+J31</f>
        <v>375000</v>
      </c>
    </row>
    <row r="37" spans="1:10" ht="15.75">
      <c r="A37" s="192" t="s">
        <v>189</v>
      </c>
      <c r="B37" s="192"/>
      <c r="C37" s="192"/>
      <c r="D37" s="192"/>
      <c r="E37" s="193"/>
      <c r="F37" s="193"/>
      <c r="G37" s="144"/>
      <c r="H37" s="144"/>
      <c r="I37" s="144"/>
      <c r="J37" s="144"/>
    </row>
  </sheetData>
  <sheetProtection/>
  <mergeCells count="16">
    <mergeCell ref="A1:J1"/>
    <mergeCell ref="H2:J2"/>
    <mergeCell ref="H3:J3"/>
    <mergeCell ref="A4:J4"/>
    <mergeCell ref="A5:J5"/>
    <mergeCell ref="A6:J6"/>
    <mergeCell ref="G9:G10"/>
    <mergeCell ref="H9:H10"/>
    <mergeCell ref="I9:J9"/>
    <mergeCell ref="A37:F37"/>
    <mergeCell ref="A9:A10"/>
    <mergeCell ref="B9:B10"/>
    <mergeCell ref="C9:C10"/>
    <mergeCell ref="D9:D10"/>
    <mergeCell ref="E9:E10"/>
    <mergeCell ref="F9:F10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87"/>
  <sheetViews>
    <sheetView zoomScalePageLayoutView="0" workbookViewId="0" topLeftCell="A1">
      <selection activeCell="P99" sqref="P99"/>
    </sheetView>
  </sheetViews>
  <sheetFormatPr defaultColWidth="9.00390625" defaultRowHeight="12.75"/>
  <cols>
    <col min="1" max="3" width="12.125" style="0" customWidth="1"/>
    <col min="4" max="4" width="40.75390625" style="0" customWidth="1"/>
    <col min="5" max="16" width="13.75390625" style="0" customWidth="1"/>
  </cols>
  <sheetData>
    <row r="1" ht="12.75">
      <c r="M1" t="s">
        <v>190</v>
      </c>
    </row>
    <row r="2" ht="12.75">
      <c r="M2" t="s">
        <v>191</v>
      </c>
    </row>
    <row r="3" ht="12.75">
      <c r="M3" t="s">
        <v>192</v>
      </c>
    </row>
    <row r="4" ht="12.75">
      <c r="M4" t="s">
        <v>26</v>
      </c>
    </row>
    <row r="5" spans="1:16" ht="12.75">
      <c r="A5" s="157" t="s">
        <v>43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</row>
    <row r="6" spans="1:16" ht="12.75">
      <c r="A6" s="157" t="s">
        <v>193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</row>
    <row r="7" spans="1:16" ht="12.75">
      <c r="A7" s="23" t="s">
        <v>15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2.75">
      <c r="A8" s="15" t="s">
        <v>16</v>
      </c>
      <c r="P8" s="2" t="s">
        <v>1</v>
      </c>
    </row>
    <row r="9" spans="1:16" ht="12.75">
      <c r="A9" s="158" t="s">
        <v>45</v>
      </c>
      <c r="B9" s="158" t="s">
        <v>46</v>
      </c>
      <c r="C9" s="158" t="s">
        <v>47</v>
      </c>
      <c r="D9" s="151" t="s">
        <v>48</v>
      </c>
      <c r="E9" s="151" t="s">
        <v>5</v>
      </c>
      <c r="F9" s="151"/>
      <c r="G9" s="151"/>
      <c r="H9" s="151"/>
      <c r="I9" s="151"/>
      <c r="J9" s="151" t="s">
        <v>6</v>
      </c>
      <c r="K9" s="151"/>
      <c r="L9" s="151"/>
      <c r="M9" s="151"/>
      <c r="N9" s="151"/>
      <c r="O9" s="151"/>
      <c r="P9" s="152" t="s">
        <v>49</v>
      </c>
    </row>
    <row r="10" spans="1:16" ht="12.75">
      <c r="A10" s="151"/>
      <c r="B10" s="151"/>
      <c r="C10" s="151"/>
      <c r="D10" s="151"/>
      <c r="E10" s="152" t="s">
        <v>7</v>
      </c>
      <c r="F10" s="151" t="s">
        <v>50</v>
      </c>
      <c r="G10" s="151" t="s">
        <v>51</v>
      </c>
      <c r="H10" s="151"/>
      <c r="I10" s="151" t="s">
        <v>52</v>
      </c>
      <c r="J10" s="152" t="s">
        <v>7</v>
      </c>
      <c r="K10" s="151" t="s">
        <v>8</v>
      </c>
      <c r="L10" s="151" t="s">
        <v>50</v>
      </c>
      <c r="M10" s="151" t="s">
        <v>51</v>
      </c>
      <c r="N10" s="151"/>
      <c r="O10" s="151" t="s">
        <v>52</v>
      </c>
      <c r="P10" s="151"/>
    </row>
    <row r="11" spans="1:16" ht="12.75">
      <c r="A11" s="151"/>
      <c r="B11" s="151"/>
      <c r="C11" s="151"/>
      <c r="D11" s="151"/>
      <c r="E11" s="151"/>
      <c r="F11" s="151"/>
      <c r="G11" s="151" t="s">
        <v>53</v>
      </c>
      <c r="H11" s="151" t="s">
        <v>54</v>
      </c>
      <c r="I11" s="151"/>
      <c r="J11" s="151"/>
      <c r="K11" s="151"/>
      <c r="L11" s="151"/>
      <c r="M11" s="151" t="s">
        <v>53</v>
      </c>
      <c r="N11" s="151" t="s">
        <v>54</v>
      </c>
      <c r="O11" s="151"/>
      <c r="P11" s="151"/>
    </row>
    <row r="12" spans="1:16" ht="12.75">
      <c r="A12" s="151"/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</row>
    <row r="13" spans="1:16" ht="12.75">
      <c r="A13" s="3">
        <v>1</v>
      </c>
      <c r="B13" s="3">
        <v>2</v>
      </c>
      <c r="C13" s="3">
        <v>3</v>
      </c>
      <c r="D13" s="3">
        <v>4</v>
      </c>
      <c r="E13" s="4">
        <v>5</v>
      </c>
      <c r="F13" s="3">
        <v>6</v>
      </c>
      <c r="G13" s="3">
        <v>7</v>
      </c>
      <c r="H13" s="3">
        <v>8</v>
      </c>
      <c r="I13" s="3">
        <v>9</v>
      </c>
      <c r="J13" s="4">
        <v>10</v>
      </c>
      <c r="K13" s="3">
        <v>11</v>
      </c>
      <c r="L13" s="3">
        <v>12</v>
      </c>
      <c r="M13" s="3">
        <v>13</v>
      </c>
      <c r="N13" s="3">
        <v>14</v>
      </c>
      <c r="O13" s="3">
        <v>15</v>
      </c>
      <c r="P13" s="4">
        <v>16</v>
      </c>
    </row>
    <row r="14" spans="1:16" ht="12.75">
      <c r="A14" s="25" t="s">
        <v>55</v>
      </c>
      <c r="B14" s="26"/>
      <c r="C14" s="27"/>
      <c r="D14" s="28" t="s">
        <v>56</v>
      </c>
      <c r="E14" s="29">
        <v>2738100</v>
      </c>
      <c r="F14" s="30">
        <v>2738100</v>
      </c>
      <c r="G14" s="30">
        <v>1878600</v>
      </c>
      <c r="H14" s="30">
        <v>72500</v>
      </c>
      <c r="I14" s="30">
        <v>0</v>
      </c>
      <c r="J14" s="29">
        <v>3600</v>
      </c>
      <c r="K14" s="30">
        <v>0</v>
      </c>
      <c r="L14" s="30">
        <v>3600</v>
      </c>
      <c r="M14" s="30">
        <v>0</v>
      </c>
      <c r="N14" s="30">
        <v>0</v>
      </c>
      <c r="O14" s="30">
        <v>0</v>
      </c>
      <c r="P14" s="29">
        <f aca="true" t="shared" si="0" ref="P14:P77">E14+J14</f>
        <v>2741700</v>
      </c>
    </row>
    <row r="15" spans="1:16" ht="12.75">
      <c r="A15" s="25" t="s">
        <v>57</v>
      </c>
      <c r="B15" s="26"/>
      <c r="C15" s="27"/>
      <c r="D15" s="28" t="s">
        <v>56</v>
      </c>
      <c r="E15" s="29">
        <v>2738100</v>
      </c>
      <c r="F15" s="30">
        <v>2738100</v>
      </c>
      <c r="G15" s="30">
        <v>1878600</v>
      </c>
      <c r="H15" s="30">
        <v>72500</v>
      </c>
      <c r="I15" s="30">
        <v>0</v>
      </c>
      <c r="J15" s="29">
        <v>3600</v>
      </c>
      <c r="K15" s="30">
        <v>0</v>
      </c>
      <c r="L15" s="30">
        <v>3600</v>
      </c>
      <c r="M15" s="30">
        <v>0</v>
      </c>
      <c r="N15" s="30">
        <v>0</v>
      </c>
      <c r="O15" s="30">
        <v>0</v>
      </c>
      <c r="P15" s="29">
        <f t="shared" si="0"/>
        <v>2741700</v>
      </c>
    </row>
    <row r="16" spans="1:16" ht="76.5">
      <c r="A16" s="25" t="s">
        <v>58</v>
      </c>
      <c r="B16" s="25" t="s">
        <v>59</v>
      </c>
      <c r="C16" s="31" t="s">
        <v>60</v>
      </c>
      <c r="D16" s="28" t="s">
        <v>61</v>
      </c>
      <c r="E16" s="29">
        <v>2302000</v>
      </c>
      <c r="F16" s="30">
        <v>2302000</v>
      </c>
      <c r="G16" s="30">
        <v>1767000</v>
      </c>
      <c r="H16" s="30">
        <v>72500</v>
      </c>
      <c r="I16" s="30">
        <v>0</v>
      </c>
      <c r="J16" s="29">
        <v>3600</v>
      </c>
      <c r="K16" s="30">
        <v>0</v>
      </c>
      <c r="L16" s="30">
        <v>3600</v>
      </c>
      <c r="M16" s="30">
        <v>0</v>
      </c>
      <c r="N16" s="30">
        <v>0</v>
      </c>
      <c r="O16" s="30">
        <v>0</v>
      </c>
      <c r="P16" s="29">
        <f t="shared" si="0"/>
        <v>2305600</v>
      </c>
    </row>
    <row r="17" spans="1:16" ht="25.5">
      <c r="A17" s="25" t="s">
        <v>62</v>
      </c>
      <c r="B17" s="25" t="s">
        <v>63</v>
      </c>
      <c r="C17" s="31" t="s">
        <v>64</v>
      </c>
      <c r="D17" s="28" t="s">
        <v>65</v>
      </c>
      <c r="E17" s="29">
        <v>136100</v>
      </c>
      <c r="F17" s="30">
        <v>136100</v>
      </c>
      <c r="G17" s="30">
        <v>111600</v>
      </c>
      <c r="H17" s="30">
        <v>0</v>
      </c>
      <c r="I17" s="30">
        <v>0</v>
      </c>
      <c r="J17" s="29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29">
        <f t="shared" si="0"/>
        <v>136100</v>
      </c>
    </row>
    <row r="18" spans="1:16" ht="25.5">
      <c r="A18" s="25" t="s">
        <v>194</v>
      </c>
      <c r="B18" s="25" t="s">
        <v>195</v>
      </c>
      <c r="C18" s="27"/>
      <c r="D18" s="28" t="s">
        <v>196</v>
      </c>
      <c r="E18" s="29">
        <v>200000</v>
      </c>
      <c r="F18" s="30">
        <v>200000</v>
      </c>
      <c r="G18" s="30">
        <v>0</v>
      </c>
      <c r="H18" s="30">
        <v>0</v>
      </c>
      <c r="I18" s="30">
        <v>0</v>
      </c>
      <c r="J18" s="29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29">
        <f t="shared" si="0"/>
        <v>200000</v>
      </c>
    </row>
    <row r="19" spans="1:16" ht="51">
      <c r="A19" s="32" t="s">
        <v>197</v>
      </c>
      <c r="B19" s="32" t="s">
        <v>198</v>
      </c>
      <c r="C19" s="33" t="s">
        <v>199</v>
      </c>
      <c r="D19" s="34" t="s">
        <v>200</v>
      </c>
      <c r="E19" s="35">
        <v>200000</v>
      </c>
      <c r="F19" s="36">
        <v>200000</v>
      </c>
      <c r="G19" s="36">
        <v>0</v>
      </c>
      <c r="H19" s="36">
        <v>0</v>
      </c>
      <c r="I19" s="36">
        <v>0</v>
      </c>
      <c r="J19" s="35">
        <v>0</v>
      </c>
      <c r="K19" s="36">
        <v>0</v>
      </c>
      <c r="L19" s="36">
        <v>0</v>
      </c>
      <c r="M19" s="36">
        <v>0</v>
      </c>
      <c r="N19" s="36">
        <v>0</v>
      </c>
      <c r="O19" s="36">
        <v>0</v>
      </c>
      <c r="P19" s="35">
        <f t="shared" si="0"/>
        <v>200000</v>
      </c>
    </row>
    <row r="20" spans="1:16" ht="12.75">
      <c r="A20" s="25" t="s">
        <v>201</v>
      </c>
      <c r="B20" s="25" t="s">
        <v>106</v>
      </c>
      <c r="C20" s="27"/>
      <c r="D20" s="28" t="s">
        <v>107</v>
      </c>
      <c r="E20" s="29">
        <v>100000</v>
      </c>
      <c r="F20" s="30">
        <v>100000</v>
      </c>
      <c r="G20" s="30">
        <v>0</v>
      </c>
      <c r="H20" s="30">
        <v>0</v>
      </c>
      <c r="I20" s="30">
        <v>0</v>
      </c>
      <c r="J20" s="29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29">
        <f t="shared" si="0"/>
        <v>100000</v>
      </c>
    </row>
    <row r="21" spans="1:16" ht="25.5">
      <c r="A21" s="32" t="s">
        <v>202</v>
      </c>
      <c r="B21" s="32" t="s">
        <v>109</v>
      </c>
      <c r="C21" s="33" t="s">
        <v>110</v>
      </c>
      <c r="D21" s="34" t="s">
        <v>111</v>
      </c>
      <c r="E21" s="35">
        <v>100000</v>
      </c>
      <c r="F21" s="36">
        <v>100000</v>
      </c>
      <c r="G21" s="36">
        <v>0</v>
      </c>
      <c r="H21" s="36">
        <v>0</v>
      </c>
      <c r="I21" s="36">
        <v>0</v>
      </c>
      <c r="J21" s="35">
        <v>0</v>
      </c>
      <c r="K21" s="36">
        <v>0</v>
      </c>
      <c r="L21" s="36">
        <v>0</v>
      </c>
      <c r="M21" s="36">
        <v>0</v>
      </c>
      <c r="N21" s="36">
        <v>0</v>
      </c>
      <c r="O21" s="36">
        <v>0</v>
      </c>
      <c r="P21" s="35">
        <f t="shared" si="0"/>
        <v>100000</v>
      </c>
    </row>
    <row r="22" spans="1:16" ht="89.25">
      <c r="A22" s="25" t="s">
        <v>70</v>
      </c>
      <c r="B22" s="26"/>
      <c r="C22" s="27"/>
      <c r="D22" s="28" t="s">
        <v>71</v>
      </c>
      <c r="E22" s="29">
        <v>11209819</v>
      </c>
      <c r="F22" s="30">
        <v>11209819</v>
      </c>
      <c r="G22" s="30">
        <v>861000</v>
      </c>
      <c r="H22" s="30">
        <v>5200</v>
      </c>
      <c r="I22" s="30">
        <v>0</v>
      </c>
      <c r="J22" s="29">
        <v>500000</v>
      </c>
      <c r="K22" s="30">
        <v>500000</v>
      </c>
      <c r="L22" s="30">
        <v>0</v>
      </c>
      <c r="M22" s="30">
        <v>0</v>
      </c>
      <c r="N22" s="30">
        <v>0</v>
      </c>
      <c r="O22" s="30">
        <v>500000</v>
      </c>
      <c r="P22" s="29">
        <f t="shared" si="0"/>
        <v>11709819</v>
      </c>
    </row>
    <row r="23" spans="1:16" ht="89.25">
      <c r="A23" s="25" t="s">
        <v>72</v>
      </c>
      <c r="B23" s="26"/>
      <c r="C23" s="27"/>
      <c r="D23" s="28" t="s">
        <v>71</v>
      </c>
      <c r="E23" s="29">
        <v>11209819</v>
      </c>
      <c r="F23" s="30">
        <v>11209819</v>
      </c>
      <c r="G23" s="30">
        <v>861000</v>
      </c>
      <c r="H23" s="30">
        <v>5200</v>
      </c>
      <c r="I23" s="30">
        <v>0</v>
      </c>
      <c r="J23" s="29">
        <v>500000</v>
      </c>
      <c r="K23" s="30">
        <v>500000</v>
      </c>
      <c r="L23" s="30">
        <v>0</v>
      </c>
      <c r="M23" s="30">
        <v>0</v>
      </c>
      <c r="N23" s="30">
        <v>0</v>
      </c>
      <c r="O23" s="30">
        <v>500000</v>
      </c>
      <c r="P23" s="29">
        <f t="shared" si="0"/>
        <v>11709819</v>
      </c>
    </row>
    <row r="24" spans="1:16" ht="25.5">
      <c r="A24" s="25" t="s">
        <v>203</v>
      </c>
      <c r="B24" s="25" t="s">
        <v>63</v>
      </c>
      <c r="C24" s="31" t="s">
        <v>64</v>
      </c>
      <c r="D24" s="28" t="s">
        <v>65</v>
      </c>
      <c r="E24" s="29">
        <v>200000</v>
      </c>
      <c r="F24" s="30">
        <v>200000</v>
      </c>
      <c r="G24" s="30">
        <v>0</v>
      </c>
      <c r="H24" s="30">
        <v>0</v>
      </c>
      <c r="I24" s="30">
        <v>0</v>
      </c>
      <c r="J24" s="29">
        <v>0</v>
      </c>
      <c r="K24" s="30">
        <v>0</v>
      </c>
      <c r="L24" s="30">
        <v>0</v>
      </c>
      <c r="M24" s="30">
        <v>0</v>
      </c>
      <c r="N24" s="30">
        <v>0</v>
      </c>
      <c r="O24" s="30">
        <v>0</v>
      </c>
      <c r="P24" s="29">
        <f t="shared" si="0"/>
        <v>200000</v>
      </c>
    </row>
    <row r="25" spans="1:16" ht="25.5">
      <c r="A25" s="25" t="s">
        <v>73</v>
      </c>
      <c r="B25" s="25" t="s">
        <v>74</v>
      </c>
      <c r="C25" s="31" t="s">
        <v>75</v>
      </c>
      <c r="D25" s="28" t="s">
        <v>76</v>
      </c>
      <c r="E25" s="29">
        <v>7566922</v>
      </c>
      <c r="F25" s="30">
        <v>7566922</v>
      </c>
      <c r="G25" s="30">
        <v>0</v>
      </c>
      <c r="H25" s="30">
        <v>0</v>
      </c>
      <c r="I25" s="30">
        <v>0</v>
      </c>
      <c r="J25" s="29">
        <v>500000</v>
      </c>
      <c r="K25" s="30">
        <v>500000</v>
      </c>
      <c r="L25" s="30">
        <v>0</v>
      </c>
      <c r="M25" s="30">
        <v>0</v>
      </c>
      <c r="N25" s="30">
        <v>0</v>
      </c>
      <c r="O25" s="30">
        <v>500000</v>
      </c>
      <c r="P25" s="29">
        <f t="shared" si="0"/>
        <v>8066922</v>
      </c>
    </row>
    <row r="26" spans="1:16" ht="12.75">
      <c r="A26" s="25" t="s">
        <v>77</v>
      </c>
      <c r="B26" s="25" t="s">
        <v>78</v>
      </c>
      <c r="C26" s="27"/>
      <c r="D26" s="28" t="s">
        <v>79</v>
      </c>
      <c r="E26" s="29">
        <v>1518597</v>
      </c>
      <c r="F26" s="30">
        <v>1518597</v>
      </c>
      <c r="G26" s="30">
        <v>0</v>
      </c>
      <c r="H26" s="30">
        <v>0</v>
      </c>
      <c r="I26" s="30">
        <v>0</v>
      </c>
      <c r="J26" s="29">
        <v>0</v>
      </c>
      <c r="K26" s="30">
        <v>0</v>
      </c>
      <c r="L26" s="30">
        <v>0</v>
      </c>
      <c r="M26" s="30">
        <v>0</v>
      </c>
      <c r="N26" s="30">
        <v>0</v>
      </c>
      <c r="O26" s="30">
        <v>0</v>
      </c>
      <c r="P26" s="29">
        <f t="shared" si="0"/>
        <v>1518597</v>
      </c>
    </row>
    <row r="27" spans="1:16" ht="38.25">
      <c r="A27" s="32" t="s">
        <v>80</v>
      </c>
      <c r="B27" s="32" t="s">
        <v>81</v>
      </c>
      <c r="C27" s="33" t="s">
        <v>82</v>
      </c>
      <c r="D27" s="34" t="s">
        <v>83</v>
      </c>
      <c r="E27" s="35">
        <v>1518597</v>
      </c>
      <c r="F27" s="36">
        <v>1518597</v>
      </c>
      <c r="G27" s="36">
        <v>0</v>
      </c>
      <c r="H27" s="36">
        <v>0</v>
      </c>
      <c r="I27" s="36">
        <v>0</v>
      </c>
      <c r="J27" s="35">
        <v>0</v>
      </c>
      <c r="K27" s="36">
        <v>0</v>
      </c>
      <c r="L27" s="36">
        <v>0</v>
      </c>
      <c r="M27" s="36">
        <v>0</v>
      </c>
      <c r="N27" s="36">
        <v>0</v>
      </c>
      <c r="O27" s="36">
        <v>0</v>
      </c>
      <c r="P27" s="35">
        <f t="shared" si="0"/>
        <v>1518597</v>
      </c>
    </row>
    <row r="28" spans="1:16" ht="25.5">
      <c r="A28" s="25" t="s">
        <v>204</v>
      </c>
      <c r="B28" s="25" t="s">
        <v>205</v>
      </c>
      <c r="C28" s="27"/>
      <c r="D28" s="28" t="s">
        <v>206</v>
      </c>
      <c r="E28" s="29">
        <v>422300</v>
      </c>
      <c r="F28" s="30">
        <v>422300</v>
      </c>
      <c r="G28" s="30">
        <v>0</v>
      </c>
      <c r="H28" s="30">
        <v>0</v>
      </c>
      <c r="I28" s="30">
        <v>0</v>
      </c>
      <c r="J28" s="29">
        <v>0</v>
      </c>
      <c r="K28" s="30">
        <v>0</v>
      </c>
      <c r="L28" s="30">
        <v>0</v>
      </c>
      <c r="M28" s="30">
        <v>0</v>
      </c>
      <c r="N28" s="30">
        <v>0</v>
      </c>
      <c r="O28" s="30">
        <v>0</v>
      </c>
      <c r="P28" s="29">
        <f t="shared" si="0"/>
        <v>422300</v>
      </c>
    </row>
    <row r="29" spans="1:16" ht="25.5">
      <c r="A29" s="32" t="s">
        <v>207</v>
      </c>
      <c r="B29" s="32" t="s">
        <v>208</v>
      </c>
      <c r="C29" s="33" t="s">
        <v>209</v>
      </c>
      <c r="D29" s="34" t="s">
        <v>210</v>
      </c>
      <c r="E29" s="35">
        <v>422300</v>
      </c>
      <c r="F29" s="36">
        <v>422300</v>
      </c>
      <c r="G29" s="36">
        <v>0</v>
      </c>
      <c r="H29" s="36">
        <v>0</v>
      </c>
      <c r="I29" s="36">
        <v>0</v>
      </c>
      <c r="J29" s="35">
        <v>0</v>
      </c>
      <c r="K29" s="36">
        <v>0</v>
      </c>
      <c r="L29" s="36">
        <v>0</v>
      </c>
      <c r="M29" s="36">
        <v>0</v>
      </c>
      <c r="N29" s="36">
        <v>0</v>
      </c>
      <c r="O29" s="36">
        <v>0</v>
      </c>
      <c r="P29" s="35">
        <f t="shared" si="0"/>
        <v>422300</v>
      </c>
    </row>
    <row r="30" spans="1:16" ht="25.5">
      <c r="A30" s="25" t="s">
        <v>211</v>
      </c>
      <c r="B30" s="25" t="s">
        <v>212</v>
      </c>
      <c r="C30" s="27"/>
      <c r="D30" s="28" t="s">
        <v>213</v>
      </c>
      <c r="E30" s="29">
        <v>30000</v>
      </c>
      <c r="F30" s="30">
        <v>30000</v>
      </c>
      <c r="G30" s="30">
        <v>0</v>
      </c>
      <c r="H30" s="30">
        <v>0</v>
      </c>
      <c r="I30" s="30">
        <v>0</v>
      </c>
      <c r="J30" s="29">
        <v>0</v>
      </c>
      <c r="K30" s="30">
        <v>0</v>
      </c>
      <c r="L30" s="30">
        <v>0</v>
      </c>
      <c r="M30" s="30">
        <v>0</v>
      </c>
      <c r="N30" s="30">
        <v>0</v>
      </c>
      <c r="O30" s="30">
        <v>0</v>
      </c>
      <c r="P30" s="29">
        <f t="shared" si="0"/>
        <v>30000</v>
      </c>
    </row>
    <row r="31" spans="1:16" ht="25.5">
      <c r="A31" s="32" t="s">
        <v>214</v>
      </c>
      <c r="B31" s="32" t="s">
        <v>215</v>
      </c>
      <c r="C31" s="33" t="s">
        <v>93</v>
      </c>
      <c r="D31" s="34" t="s">
        <v>216</v>
      </c>
      <c r="E31" s="35">
        <v>30000</v>
      </c>
      <c r="F31" s="36">
        <v>30000</v>
      </c>
      <c r="G31" s="36">
        <v>0</v>
      </c>
      <c r="H31" s="36">
        <v>0</v>
      </c>
      <c r="I31" s="36">
        <v>0</v>
      </c>
      <c r="J31" s="35">
        <v>0</v>
      </c>
      <c r="K31" s="36">
        <v>0</v>
      </c>
      <c r="L31" s="36">
        <v>0</v>
      </c>
      <c r="M31" s="36">
        <v>0</v>
      </c>
      <c r="N31" s="36">
        <v>0</v>
      </c>
      <c r="O31" s="36">
        <v>0</v>
      </c>
      <c r="P31" s="35">
        <f t="shared" si="0"/>
        <v>30000</v>
      </c>
    </row>
    <row r="32" spans="1:16" ht="25.5">
      <c r="A32" s="25" t="s">
        <v>217</v>
      </c>
      <c r="B32" s="25" t="s">
        <v>218</v>
      </c>
      <c r="C32" s="27"/>
      <c r="D32" s="28" t="s">
        <v>219</v>
      </c>
      <c r="E32" s="29">
        <v>1172000</v>
      </c>
      <c r="F32" s="30">
        <v>1172000</v>
      </c>
      <c r="G32" s="30">
        <v>861000</v>
      </c>
      <c r="H32" s="30">
        <v>5200</v>
      </c>
      <c r="I32" s="30">
        <v>0</v>
      </c>
      <c r="J32" s="29">
        <v>0</v>
      </c>
      <c r="K32" s="30">
        <v>0</v>
      </c>
      <c r="L32" s="30">
        <v>0</v>
      </c>
      <c r="M32" s="30">
        <v>0</v>
      </c>
      <c r="N32" s="30">
        <v>0</v>
      </c>
      <c r="O32" s="30">
        <v>0</v>
      </c>
      <c r="P32" s="29">
        <f t="shared" si="0"/>
        <v>1172000</v>
      </c>
    </row>
    <row r="33" spans="1:16" ht="38.25">
      <c r="A33" s="32" t="s">
        <v>220</v>
      </c>
      <c r="B33" s="32" t="s">
        <v>221</v>
      </c>
      <c r="C33" s="33" t="s">
        <v>93</v>
      </c>
      <c r="D33" s="34" t="s">
        <v>222</v>
      </c>
      <c r="E33" s="35">
        <v>1172000</v>
      </c>
      <c r="F33" s="36">
        <v>1172000</v>
      </c>
      <c r="G33" s="36">
        <v>861000</v>
      </c>
      <c r="H33" s="36">
        <v>5200</v>
      </c>
      <c r="I33" s="36">
        <v>0</v>
      </c>
      <c r="J33" s="35">
        <v>0</v>
      </c>
      <c r="K33" s="36">
        <v>0</v>
      </c>
      <c r="L33" s="36">
        <v>0</v>
      </c>
      <c r="M33" s="36">
        <v>0</v>
      </c>
      <c r="N33" s="36">
        <v>0</v>
      </c>
      <c r="O33" s="36">
        <v>0</v>
      </c>
      <c r="P33" s="35">
        <f t="shared" si="0"/>
        <v>1172000</v>
      </c>
    </row>
    <row r="34" spans="1:16" ht="12.75">
      <c r="A34" s="25" t="s">
        <v>223</v>
      </c>
      <c r="B34" s="25" t="s">
        <v>106</v>
      </c>
      <c r="C34" s="27"/>
      <c r="D34" s="28" t="s">
        <v>107</v>
      </c>
      <c r="E34" s="29">
        <v>100000</v>
      </c>
      <c r="F34" s="30">
        <v>100000</v>
      </c>
      <c r="G34" s="30">
        <v>0</v>
      </c>
      <c r="H34" s="30">
        <v>0</v>
      </c>
      <c r="I34" s="30">
        <v>0</v>
      </c>
      <c r="J34" s="29">
        <v>0</v>
      </c>
      <c r="K34" s="30">
        <v>0</v>
      </c>
      <c r="L34" s="30">
        <v>0</v>
      </c>
      <c r="M34" s="30">
        <v>0</v>
      </c>
      <c r="N34" s="30">
        <v>0</v>
      </c>
      <c r="O34" s="30">
        <v>0</v>
      </c>
      <c r="P34" s="29">
        <f t="shared" si="0"/>
        <v>100000</v>
      </c>
    </row>
    <row r="35" spans="1:16" ht="25.5">
      <c r="A35" s="32" t="s">
        <v>224</v>
      </c>
      <c r="B35" s="32" t="s">
        <v>109</v>
      </c>
      <c r="C35" s="33" t="s">
        <v>110</v>
      </c>
      <c r="D35" s="34" t="s">
        <v>111</v>
      </c>
      <c r="E35" s="35">
        <v>100000</v>
      </c>
      <c r="F35" s="36">
        <v>100000</v>
      </c>
      <c r="G35" s="36">
        <v>0</v>
      </c>
      <c r="H35" s="36">
        <v>0</v>
      </c>
      <c r="I35" s="36">
        <v>0</v>
      </c>
      <c r="J35" s="35">
        <v>0</v>
      </c>
      <c r="K35" s="36">
        <v>0</v>
      </c>
      <c r="L35" s="36">
        <v>0</v>
      </c>
      <c r="M35" s="36">
        <v>0</v>
      </c>
      <c r="N35" s="36">
        <v>0</v>
      </c>
      <c r="O35" s="36">
        <v>0</v>
      </c>
      <c r="P35" s="35">
        <f t="shared" si="0"/>
        <v>100000</v>
      </c>
    </row>
    <row r="36" spans="1:16" ht="25.5">
      <c r="A36" s="25" t="s">
        <v>225</v>
      </c>
      <c r="B36" s="25" t="s">
        <v>226</v>
      </c>
      <c r="C36" s="27"/>
      <c r="D36" s="28" t="s">
        <v>227</v>
      </c>
      <c r="E36" s="29">
        <v>200000</v>
      </c>
      <c r="F36" s="30">
        <v>200000</v>
      </c>
      <c r="G36" s="30">
        <v>0</v>
      </c>
      <c r="H36" s="30">
        <v>0</v>
      </c>
      <c r="I36" s="30">
        <v>0</v>
      </c>
      <c r="J36" s="29">
        <v>0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29">
        <f t="shared" si="0"/>
        <v>200000</v>
      </c>
    </row>
    <row r="37" spans="1:16" ht="38.25">
      <c r="A37" s="32" t="s">
        <v>228</v>
      </c>
      <c r="B37" s="32" t="s">
        <v>229</v>
      </c>
      <c r="C37" s="33" t="s">
        <v>230</v>
      </c>
      <c r="D37" s="34" t="s">
        <v>231</v>
      </c>
      <c r="E37" s="35">
        <v>200000</v>
      </c>
      <c r="F37" s="36">
        <v>200000</v>
      </c>
      <c r="G37" s="36">
        <v>0</v>
      </c>
      <c r="H37" s="36">
        <v>0</v>
      </c>
      <c r="I37" s="36">
        <v>0</v>
      </c>
      <c r="J37" s="35">
        <v>0</v>
      </c>
      <c r="K37" s="36">
        <v>0</v>
      </c>
      <c r="L37" s="36">
        <v>0</v>
      </c>
      <c r="M37" s="36">
        <v>0</v>
      </c>
      <c r="N37" s="36">
        <v>0</v>
      </c>
      <c r="O37" s="36">
        <v>0</v>
      </c>
      <c r="P37" s="35">
        <f t="shared" si="0"/>
        <v>200000</v>
      </c>
    </row>
    <row r="38" spans="1:16" ht="12.75">
      <c r="A38" s="25" t="s">
        <v>84</v>
      </c>
      <c r="B38" s="26"/>
      <c r="C38" s="27"/>
      <c r="D38" s="28" t="s">
        <v>85</v>
      </c>
      <c r="E38" s="29">
        <v>66413588</v>
      </c>
      <c r="F38" s="30">
        <v>66413588</v>
      </c>
      <c r="G38" s="30">
        <v>49276000</v>
      </c>
      <c r="H38" s="30">
        <v>4121800</v>
      </c>
      <c r="I38" s="30">
        <v>0</v>
      </c>
      <c r="J38" s="29">
        <v>907000</v>
      </c>
      <c r="K38" s="30">
        <v>863000</v>
      </c>
      <c r="L38" s="30">
        <v>44000</v>
      </c>
      <c r="M38" s="30">
        <v>0</v>
      </c>
      <c r="N38" s="30">
        <v>0</v>
      </c>
      <c r="O38" s="30">
        <v>863000</v>
      </c>
      <c r="P38" s="29">
        <f t="shared" si="0"/>
        <v>67320588</v>
      </c>
    </row>
    <row r="39" spans="1:16" ht="12.75">
      <c r="A39" s="25" t="s">
        <v>86</v>
      </c>
      <c r="B39" s="26"/>
      <c r="C39" s="27"/>
      <c r="D39" s="28" t="s">
        <v>85</v>
      </c>
      <c r="E39" s="29">
        <v>66413588</v>
      </c>
      <c r="F39" s="30">
        <v>66413588</v>
      </c>
      <c r="G39" s="30">
        <v>49276000</v>
      </c>
      <c r="H39" s="30">
        <v>4121800</v>
      </c>
      <c r="I39" s="30">
        <v>0</v>
      </c>
      <c r="J39" s="29">
        <v>907000</v>
      </c>
      <c r="K39" s="30">
        <v>863000</v>
      </c>
      <c r="L39" s="30">
        <v>44000</v>
      </c>
      <c r="M39" s="30">
        <v>0</v>
      </c>
      <c r="N39" s="30">
        <v>0</v>
      </c>
      <c r="O39" s="30">
        <v>863000</v>
      </c>
      <c r="P39" s="29">
        <f t="shared" si="0"/>
        <v>67320588</v>
      </c>
    </row>
    <row r="40" spans="1:16" ht="51">
      <c r="A40" s="25" t="s">
        <v>87</v>
      </c>
      <c r="B40" s="25" t="s">
        <v>88</v>
      </c>
      <c r="C40" s="31" t="s">
        <v>89</v>
      </c>
      <c r="D40" s="28" t="s">
        <v>90</v>
      </c>
      <c r="E40" s="29">
        <v>60141688</v>
      </c>
      <c r="F40" s="30">
        <v>60141688</v>
      </c>
      <c r="G40" s="30">
        <v>44408600</v>
      </c>
      <c r="H40" s="30">
        <v>3971000</v>
      </c>
      <c r="I40" s="30">
        <v>0</v>
      </c>
      <c r="J40" s="29">
        <v>907000</v>
      </c>
      <c r="K40" s="30">
        <v>863000</v>
      </c>
      <c r="L40" s="30">
        <v>44000</v>
      </c>
      <c r="M40" s="30">
        <v>0</v>
      </c>
      <c r="N40" s="30">
        <v>0</v>
      </c>
      <c r="O40" s="30">
        <v>863000</v>
      </c>
      <c r="P40" s="29">
        <f t="shared" si="0"/>
        <v>61048688</v>
      </c>
    </row>
    <row r="41" spans="1:16" ht="38.25">
      <c r="A41" s="25" t="s">
        <v>232</v>
      </c>
      <c r="B41" s="25" t="s">
        <v>110</v>
      </c>
      <c r="C41" s="31" t="s">
        <v>233</v>
      </c>
      <c r="D41" s="28" t="s">
        <v>234</v>
      </c>
      <c r="E41" s="29">
        <v>1934100</v>
      </c>
      <c r="F41" s="30">
        <v>1934100</v>
      </c>
      <c r="G41" s="30">
        <v>1490000</v>
      </c>
      <c r="H41" s="30">
        <v>88800</v>
      </c>
      <c r="I41" s="30">
        <v>0</v>
      </c>
      <c r="J41" s="29">
        <v>0</v>
      </c>
      <c r="K41" s="30">
        <v>0</v>
      </c>
      <c r="L41" s="30">
        <v>0</v>
      </c>
      <c r="M41" s="30">
        <v>0</v>
      </c>
      <c r="N41" s="30">
        <v>0</v>
      </c>
      <c r="O41" s="30">
        <v>0</v>
      </c>
      <c r="P41" s="29">
        <f t="shared" si="0"/>
        <v>1934100</v>
      </c>
    </row>
    <row r="42" spans="1:16" ht="25.5">
      <c r="A42" s="25" t="s">
        <v>235</v>
      </c>
      <c r="B42" s="25" t="s">
        <v>236</v>
      </c>
      <c r="C42" s="31" t="s">
        <v>237</v>
      </c>
      <c r="D42" s="28" t="s">
        <v>238</v>
      </c>
      <c r="E42" s="29">
        <v>782700</v>
      </c>
      <c r="F42" s="30">
        <v>782700</v>
      </c>
      <c r="G42" s="30">
        <v>601000</v>
      </c>
      <c r="H42" s="30">
        <v>22500</v>
      </c>
      <c r="I42" s="30">
        <v>0</v>
      </c>
      <c r="J42" s="29">
        <v>0</v>
      </c>
      <c r="K42" s="30">
        <v>0</v>
      </c>
      <c r="L42" s="30">
        <v>0</v>
      </c>
      <c r="M42" s="30">
        <v>0</v>
      </c>
      <c r="N42" s="30">
        <v>0</v>
      </c>
      <c r="O42" s="30">
        <v>0</v>
      </c>
      <c r="P42" s="29">
        <f t="shared" si="0"/>
        <v>782700</v>
      </c>
    </row>
    <row r="43" spans="1:16" ht="25.5">
      <c r="A43" s="25" t="s">
        <v>239</v>
      </c>
      <c r="B43" s="25" t="s">
        <v>240</v>
      </c>
      <c r="C43" s="27"/>
      <c r="D43" s="28" t="s">
        <v>241</v>
      </c>
      <c r="E43" s="29">
        <v>1659600</v>
      </c>
      <c r="F43" s="30">
        <v>1659600</v>
      </c>
      <c r="G43" s="30">
        <v>1247500</v>
      </c>
      <c r="H43" s="30">
        <v>24200</v>
      </c>
      <c r="I43" s="30">
        <v>0</v>
      </c>
      <c r="J43" s="29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29">
        <f t="shared" si="0"/>
        <v>1659600</v>
      </c>
    </row>
    <row r="44" spans="1:16" ht="25.5">
      <c r="A44" s="32" t="s">
        <v>242</v>
      </c>
      <c r="B44" s="32" t="s">
        <v>243</v>
      </c>
      <c r="C44" s="33" t="s">
        <v>237</v>
      </c>
      <c r="D44" s="34" t="s">
        <v>244</v>
      </c>
      <c r="E44" s="35">
        <v>1646900</v>
      </c>
      <c r="F44" s="36">
        <v>1646900</v>
      </c>
      <c r="G44" s="36">
        <v>1247500</v>
      </c>
      <c r="H44" s="36">
        <v>24200</v>
      </c>
      <c r="I44" s="36">
        <v>0</v>
      </c>
      <c r="J44" s="35">
        <v>0</v>
      </c>
      <c r="K44" s="36">
        <v>0</v>
      </c>
      <c r="L44" s="36">
        <v>0</v>
      </c>
      <c r="M44" s="36">
        <v>0</v>
      </c>
      <c r="N44" s="36">
        <v>0</v>
      </c>
      <c r="O44" s="36">
        <v>0</v>
      </c>
      <c r="P44" s="35">
        <f t="shared" si="0"/>
        <v>1646900</v>
      </c>
    </row>
    <row r="45" spans="1:16" ht="12.75">
      <c r="A45" s="32" t="s">
        <v>245</v>
      </c>
      <c r="B45" s="32" t="s">
        <v>246</v>
      </c>
      <c r="C45" s="33" t="s">
        <v>237</v>
      </c>
      <c r="D45" s="34" t="s">
        <v>247</v>
      </c>
      <c r="E45" s="35">
        <v>12700</v>
      </c>
      <c r="F45" s="36">
        <v>12700</v>
      </c>
      <c r="G45" s="36">
        <v>0</v>
      </c>
      <c r="H45" s="36">
        <v>0</v>
      </c>
      <c r="I45" s="36">
        <v>0</v>
      </c>
      <c r="J45" s="35">
        <v>0</v>
      </c>
      <c r="K45" s="36">
        <v>0</v>
      </c>
      <c r="L45" s="36">
        <v>0</v>
      </c>
      <c r="M45" s="36">
        <v>0</v>
      </c>
      <c r="N45" s="36">
        <v>0</v>
      </c>
      <c r="O45" s="36">
        <v>0</v>
      </c>
      <c r="P45" s="35">
        <f t="shared" si="0"/>
        <v>12700</v>
      </c>
    </row>
    <row r="46" spans="1:16" ht="25.5">
      <c r="A46" s="25" t="s">
        <v>248</v>
      </c>
      <c r="B46" s="25" t="s">
        <v>249</v>
      </c>
      <c r="C46" s="31" t="s">
        <v>237</v>
      </c>
      <c r="D46" s="28" t="s">
        <v>250</v>
      </c>
      <c r="E46" s="29">
        <v>1236300</v>
      </c>
      <c r="F46" s="30">
        <v>1236300</v>
      </c>
      <c r="G46" s="30">
        <v>1013400</v>
      </c>
      <c r="H46" s="30">
        <v>0</v>
      </c>
      <c r="I46" s="30">
        <v>0</v>
      </c>
      <c r="J46" s="29">
        <v>0</v>
      </c>
      <c r="K46" s="30">
        <v>0</v>
      </c>
      <c r="L46" s="30">
        <v>0</v>
      </c>
      <c r="M46" s="30">
        <v>0</v>
      </c>
      <c r="N46" s="30">
        <v>0</v>
      </c>
      <c r="O46" s="30">
        <v>0</v>
      </c>
      <c r="P46" s="29">
        <f t="shared" si="0"/>
        <v>1236300</v>
      </c>
    </row>
    <row r="47" spans="1:16" ht="25.5">
      <c r="A47" s="25" t="s">
        <v>251</v>
      </c>
      <c r="B47" s="25" t="s">
        <v>252</v>
      </c>
      <c r="C47" s="27"/>
      <c r="D47" s="28" t="s">
        <v>253</v>
      </c>
      <c r="E47" s="29">
        <v>659200</v>
      </c>
      <c r="F47" s="30">
        <v>659200</v>
      </c>
      <c r="G47" s="30">
        <v>515500</v>
      </c>
      <c r="H47" s="30">
        <v>15300</v>
      </c>
      <c r="I47" s="30">
        <v>0</v>
      </c>
      <c r="J47" s="29">
        <v>0</v>
      </c>
      <c r="K47" s="30">
        <v>0</v>
      </c>
      <c r="L47" s="30">
        <v>0</v>
      </c>
      <c r="M47" s="30">
        <v>0</v>
      </c>
      <c r="N47" s="30">
        <v>0</v>
      </c>
      <c r="O47" s="30">
        <v>0</v>
      </c>
      <c r="P47" s="29">
        <f t="shared" si="0"/>
        <v>659200</v>
      </c>
    </row>
    <row r="48" spans="1:16" ht="38.25">
      <c r="A48" s="32" t="s">
        <v>254</v>
      </c>
      <c r="B48" s="32" t="s">
        <v>255</v>
      </c>
      <c r="C48" s="33" t="s">
        <v>230</v>
      </c>
      <c r="D48" s="34" t="s">
        <v>256</v>
      </c>
      <c r="E48" s="35">
        <v>659200</v>
      </c>
      <c r="F48" s="36">
        <v>659200</v>
      </c>
      <c r="G48" s="36">
        <v>515500</v>
      </c>
      <c r="H48" s="36">
        <v>15300</v>
      </c>
      <c r="I48" s="36">
        <v>0</v>
      </c>
      <c r="J48" s="35">
        <v>0</v>
      </c>
      <c r="K48" s="36">
        <v>0</v>
      </c>
      <c r="L48" s="36">
        <v>0</v>
      </c>
      <c r="M48" s="36">
        <v>0</v>
      </c>
      <c r="N48" s="36">
        <v>0</v>
      </c>
      <c r="O48" s="36">
        <v>0</v>
      </c>
      <c r="P48" s="35">
        <f t="shared" si="0"/>
        <v>659200</v>
      </c>
    </row>
    <row r="49" spans="1:16" ht="25.5">
      <c r="A49" s="25" t="s">
        <v>101</v>
      </c>
      <c r="B49" s="26"/>
      <c r="C49" s="27"/>
      <c r="D49" s="28" t="s">
        <v>102</v>
      </c>
      <c r="E49" s="29">
        <v>6838493</v>
      </c>
      <c r="F49" s="30">
        <v>6838493</v>
      </c>
      <c r="G49" s="30">
        <v>4743500</v>
      </c>
      <c r="H49" s="30">
        <v>173516</v>
      </c>
      <c r="I49" s="30">
        <v>0</v>
      </c>
      <c r="J49" s="29">
        <v>301400</v>
      </c>
      <c r="K49" s="30">
        <v>18000</v>
      </c>
      <c r="L49" s="30">
        <v>283400</v>
      </c>
      <c r="M49" s="30">
        <v>0</v>
      </c>
      <c r="N49" s="30">
        <v>0</v>
      </c>
      <c r="O49" s="30">
        <v>18000</v>
      </c>
      <c r="P49" s="29">
        <f t="shared" si="0"/>
        <v>7139893</v>
      </c>
    </row>
    <row r="50" spans="1:16" ht="25.5">
      <c r="A50" s="25" t="s">
        <v>103</v>
      </c>
      <c r="B50" s="26"/>
      <c r="C50" s="27"/>
      <c r="D50" s="28" t="s">
        <v>102</v>
      </c>
      <c r="E50" s="29">
        <v>6838493</v>
      </c>
      <c r="F50" s="30">
        <v>6838493</v>
      </c>
      <c r="G50" s="30">
        <v>4743500</v>
      </c>
      <c r="H50" s="30">
        <v>173516</v>
      </c>
      <c r="I50" s="30">
        <v>0</v>
      </c>
      <c r="J50" s="29">
        <v>301400</v>
      </c>
      <c r="K50" s="30">
        <v>18000</v>
      </c>
      <c r="L50" s="30">
        <v>283400</v>
      </c>
      <c r="M50" s="30">
        <v>0</v>
      </c>
      <c r="N50" s="30">
        <v>0</v>
      </c>
      <c r="O50" s="30">
        <v>18000</v>
      </c>
      <c r="P50" s="29">
        <f t="shared" si="0"/>
        <v>7139893</v>
      </c>
    </row>
    <row r="51" spans="1:16" ht="63.75">
      <c r="A51" s="25" t="s">
        <v>257</v>
      </c>
      <c r="B51" s="25" t="s">
        <v>258</v>
      </c>
      <c r="C51" s="27"/>
      <c r="D51" s="28" t="s">
        <v>259</v>
      </c>
      <c r="E51" s="29">
        <v>217800</v>
      </c>
      <c r="F51" s="30">
        <v>217800</v>
      </c>
      <c r="G51" s="30">
        <v>0</v>
      </c>
      <c r="H51" s="30">
        <v>0</v>
      </c>
      <c r="I51" s="30">
        <v>0</v>
      </c>
      <c r="J51" s="29">
        <v>0</v>
      </c>
      <c r="K51" s="30">
        <v>0</v>
      </c>
      <c r="L51" s="30">
        <v>0</v>
      </c>
      <c r="M51" s="30">
        <v>0</v>
      </c>
      <c r="N51" s="30">
        <v>0</v>
      </c>
      <c r="O51" s="30">
        <v>0</v>
      </c>
      <c r="P51" s="29">
        <f t="shared" si="0"/>
        <v>217800</v>
      </c>
    </row>
    <row r="52" spans="1:16" ht="25.5">
      <c r="A52" s="32" t="s">
        <v>260</v>
      </c>
      <c r="B52" s="32" t="s">
        <v>261</v>
      </c>
      <c r="C52" s="33" t="s">
        <v>199</v>
      </c>
      <c r="D52" s="34" t="s">
        <v>262</v>
      </c>
      <c r="E52" s="35">
        <v>50000</v>
      </c>
      <c r="F52" s="36">
        <v>50000</v>
      </c>
      <c r="G52" s="36">
        <v>0</v>
      </c>
      <c r="H52" s="36">
        <v>0</v>
      </c>
      <c r="I52" s="36">
        <v>0</v>
      </c>
      <c r="J52" s="35">
        <v>0</v>
      </c>
      <c r="K52" s="36">
        <v>0</v>
      </c>
      <c r="L52" s="36">
        <v>0</v>
      </c>
      <c r="M52" s="36">
        <v>0</v>
      </c>
      <c r="N52" s="36">
        <v>0</v>
      </c>
      <c r="O52" s="36">
        <v>0</v>
      </c>
      <c r="P52" s="35">
        <f t="shared" si="0"/>
        <v>50000</v>
      </c>
    </row>
    <row r="53" spans="1:16" ht="25.5">
      <c r="A53" s="32" t="s">
        <v>263</v>
      </c>
      <c r="B53" s="32" t="s">
        <v>264</v>
      </c>
      <c r="C53" s="33" t="s">
        <v>265</v>
      </c>
      <c r="D53" s="34" t="s">
        <v>266</v>
      </c>
      <c r="E53" s="35">
        <v>102800</v>
      </c>
      <c r="F53" s="36">
        <v>102800</v>
      </c>
      <c r="G53" s="36">
        <v>0</v>
      </c>
      <c r="H53" s="36">
        <v>0</v>
      </c>
      <c r="I53" s="36">
        <v>0</v>
      </c>
      <c r="J53" s="35">
        <v>0</v>
      </c>
      <c r="K53" s="36">
        <v>0</v>
      </c>
      <c r="L53" s="36">
        <v>0</v>
      </c>
      <c r="M53" s="36">
        <v>0</v>
      </c>
      <c r="N53" s="36">
        <v>0</v>
      </c>
      <c r="O53" s="36">
        <v>0</v>
      </c>
      <c r="P53" s="35">
        <f t="shared" si="0"/>
        <v>102800</v>
      </c>
    </row>
    <row r="54" spans="1:16" ht="38.25">
      <c r="A54" s="32" t="s">
        <v>267</v>
      </c>
      <c r="B54" s="32" t="s">
        <v>268</v>
      </c>
      <c r="C54" s="33" t="s">
        <v>265</v>
      </c>
      <c r="D54" s="34" t="s">
        <v>269</v>
      </c>
      <c r="E54" s="35">
        <v>50000</v>
      </c>
      <c r="F54" s="36">
        <v>50000</v>
      </c>
      <c r="G54" s="36">
        <v>0</v>
      </c>
      <c r="H54" s="36">
        <v>0</v>
      </c>
      <c r="I54" s="36">
        <v>0</v>
      </c>
      <c r="J54" s="35">
        <v>0</v>
      </c>
      <c r="K54" s="36">
        <v>0</v>
      </c>
      <c r="L54" s="36">
        <v>0</v>
      </c>
      <c r="M54" s="36">
        <v>0</v>
      </c>
      <c r="N54" s="36">
        <v>0</v>
      </c>
      <c r="O54" s="36">
        <v>0</v>
      </c>
      <c r="P54" s="35">
        <f t="shared" si="0"/>
        <v>50000</v>
      </c>
    </row>
    <row r="55" spans="1:16" ht="38.25">
      <c r="A55" s="32" t="s">
        <v>270</v>
      </c>
      <c r="B55" s="32" t="s">
        <v>271</v>
      </c>
      <c r="C55" s="33" t="s">
        <v>265</v>
      </c>
      <c r="D55" s="34" t="s">
        <v>272</v>
      </c>
      <c r="E55" s="35">
        <v>15000</v>
      </c>
      <c r="F55" s="36">
        <v>15000</v>
      </c>
      <c r="G55" s="36">
        <v>0</v>
      </c>
      <c r="H55" s="36">
        <v>0</v>
      </c>
      <c r="I55" s="36">
        <v>0</v>
      </c>
      <c r="J55" s="35">
        <v>0</v>
      </c>
      <c r="K55" s="36">
        <v>0</v>
      </c>
      <c r="L55" s="36">
        <v>0</v>
      </c>
      <c r="M55" s="36">
        <v>0</v>
      </c>
      <c r="N55" s="36">
        <v>0</v>
      </c>
      <c r="O55" s="36">
        <v>0</v>
      </c>
      <c r="P55" s="35">
        <f t="shared" si="0"/>
        <v>15000</v>
      </c>
    </row>
    <row r="56" spans="1:16" ht="38.25">
      <c r="A56" s="25" t="s">
        <v>273</v>
      </c>
      <c r="B56" s="25" t="s">
        <v>274</v>
      </c>
      <c r="C56" s="31" t="s">
        <v>265</v>
      </c>
      <c r="D56" s="28" t="s">
        <v>275</v>
      </c>
      <c r="E56" s="29">
        <v>78300</v>
      </c>
      <c r="F56" s="30">
        <v>78300</v>
      </c>
      <c r="G56" s="30">
        <v>0</v>
      </c>
      <c r="H56" s="30">
        <v>0</v>
      </c>
      <c r="I56" s="30">
        <v>0</v>
      </c>
      <c r="J56" s="29">
        <v>0</v>
      </c>
      <c r="K56" s="30">
        <v>0</v>
      </c>
      <c r="L56" s="30">
        <v>0</v>
      </c>
      <c r="M56" s="30">
        <v>0</v>
      </c>
      <c r="N56" s="30">
        <v>0</v>
      </c>
      <c r="O56" s="30">
        <v>0</v>
      </c>
      <c r="P56" s="29">
        <f t="shared" si="0"/>
        <v>78300</v>
      </c>
    </row>
    <row r="57" spans="1:16" ht="38.25">
      <c r="A57" s="25" t="s">
        <v>276</v>
      </c>
      <c r="B57" s="25" t="s">
        <v>277</v>
      </c>
      <c r="C57" s="31" t="s">
        <v>199</v>
      </c>
      <c r="D57" s="28" t="s">
        <v>278</v>
      </c>
      <c r="E57" s="29">
        <v>4500</v>
      </c>
      <c r="F57" s="30">
        <v>4500</v>
      </c>
      <c r="G57" s="30">
        <v>0</v>
      </c>
      <c r="H57" s="30">
        <v>0</v>
      </c>
      <c r="I57" s="30">
        <v>0</v>
      </c>
      <c r="J57" s="29">
        <v>0</v>
      </c>
      <c r="K57" s="30">
        <v>0</v>
      </c>
      <c r="L57" s="30">
        <v>0</v>
      </c>
      <c r="M57" s="30">
        <v>0</v>
      </c>
      <c r="N57" s="30">
        <v>0</v>
      </c>
      <c r="O57" s="30">
        <v>0</v>
      </c>
      <c r="P57" s="29">
        <f t="shared" si="0"/>
        <v>4500</v>
      </c>
    </row>
    <row r="58" spans="1:16" ht="63.75">
      <c r="A58" s="25" t="s">
        <v>279</v>
      </c>
      <c r="B58" s="25" t="s">
        <v>280</v>
      </c>
      <c r="C58" s="27"/>
      <c r="D58" s="28" t="s">
        <v>281</v>
      </c>
      <c r="E58" s="29">
        <v>6082000</v>
      </c>
      <c r="F58" s="30">
        <v>6082000</v>
      </c>
      <c r="G58" s="30">
        <v>4743500</v>
      </c>
      <c r="H58" s="30">
        <v>173516</v>
      </c>
      <c r="I58" s="30">
        <v>0</v>
      </c>
      <c r="J58" s="29">
        <v>301400</v>
      </c>
      <c r="K58" s="30">
        <v>18000</v>
      </c>
      <c r="L58" s="30">
        <v>283400</v>
      </c>
      <c r="M58" s="30">
        <v>0</v>
      </c>
      <c r="N58" s="30">
        <v>0</v>
      </c>
      <c r="O58" s="30">
        <v>18000</v>
      </c>
      <c r="P58" s="29">
        <f t="shared" si="0"/>
        <v>6383400</v>
      </c>
    </row>
    <row r="59" spans="1:16" ht="51">
      <c r="A59" s="32" t="s">
        <v>282</v>
      </c>
      <c r="B59" s="32" t="s">
        <v>283</v>
      </c>
      <c r="C59" s="33" t="s">
        <v>88</v>
      </c>
      <c r="D59" s="34" t="s">
        <v>284</v>
      </c>
      <c r="E59" s="35">
        <v>6082000</v>
      </c>
      <c r="F59" s="36">
        <v>6082000</v>
      </c>
      <c r="G59" s="36">
        <v>4743500</v>
      </c>
      <c r="H59" s="36">
        <v>173516</v>
      </c>
      <c r="I59" s="36">
        <v>0</v>
      </c>
      <c r="J59" s="35">
        <v>301400</v>
      </c>
      <c r="K59" s="36">
        <v>18000</v>
      </c>
      <c r="L59" s="36">
        <v>283400</v>
      </c>
      <c r="M59" s="36">
        <v>0</v>
      </c>
      <c r="N59" s="36">
        <v>0</v>
      </c>
      <c r="O59" s="36">
        <v>18000</v>
      </c>
      <c r="P59" s="35">
        <f t="shared" si="0"/>
        <v>6383400</v>
      </c>
    </row>
    <row r="60" spans="1:16" ht="25.5">
      <c r="A60" s="25" t="s">
        <v>285</v>
      </c>
      <c r="B60" s="25" t="s">
        <v>286</v>
      </c>
      <c r="C60" s="27"/>
      <c r="D60" s="28" t="s">
        <v>287</v>
      </c>
      <c r="E60" s="29">
        <v>50000</v>
      </c>
      <c r="F60" s="30">
        <v>50000</v>
      </c>
      <c r="G60" s="30">
        <v>0</v>
      </c>
      <c r="H60" s="30">
        <v>0</v>
      </c>
      <c r="I60" s="30">
        <v>0</v>
      </c>
      <c r="J60" s="29">
        <v>0</v>
      </c>
      <c r="K60" s="30">
        <v>0</v>
      </c>
      <c r="L60" s="30">
        <v>0</v>
      </c>
      <c r="M60" s="30">
        <v>0</v>
      </c>
      <c r="N60" s="30">
        <v>0</v>
      </c>
      <c r="O60" s="30">
        <v>0</v>
      </c>
      <c r="P60" s="29">
        <f t="shared" si="0"/>
        <v>50000</v>
      </c>
    </row>
    <row r="61" spans="1:16" ht="38.25">
      <c r="A61" s="32" t="s">
        <v>288</v>
      </c>
      <c r="B61" s="32" t="s">
        <v>289</v>
      </c>
      <c r="C61" s="33" t="s">
        <v>93</v>
      </c>
      <c r="D61" s="34" t="s">
        <v>290</v>
      </c>
      <c r="E61" s="35">
        <v>50000</v>
      </c>
      <c r="F61" s="36">
        <v>50000</v>
      </c>
      <c r="G61" s="36">
        <v>0</v>
      </c>
      <c r="H61" s="36">
        <v>0</v>
      </c>
      <c r="I61" s="36">
        <v>0</v>
      </c>
      <c r="J61" s="35">
        <v>0</v>
      </c>
      <c r="K61" s="36">
        <v>0</v>
      </c>
      <c r="L61" s="36">
        <v>0</v>
      </c>
      <c r="M61" s="36">
        <v>0</v>
      </c>
      <c r="N61" s="36">
        <v>0</v>
      </c>
      <c r="O61" s="36">
        <v>0</v>
      </c>
      <c r="P61" s="35">
        <f t="shared" si="0"/>
        <v>50000</v>
      </c>
    </row>
    <row r="62" spans="1:16" ht="89.25">
      <c r="A62" s="25" t="s">
        <v>291</v>
      </c>
      <c r="B62" s="25" t="s">
        <v>292</v>
      </c>
      <c r="C62" s="31" t="s">
        <v>293</v>
      </c>
      <c r="D62" s="28" t="s">
        <v>294</v>
      </c>
      <c r="E62" s="29">
        <v>310000</v>
      </c>
      <c r="F62" s="30">
        <v>310000</v>
      </c>
      <c r="G62" s="30">
        <v>0</v>
      </c>
      <c r="H62" s="30">
        <v>0</v>
      </c>
      <c r="I62" s="30">
        <v>0</v>
      </c>
      <c r="J62" s="29">
        <v>0</v>
      </c>
      <c r="K62" s="30">
        <v>0</v>
      </c>
      <c r="L62" s="30">
        <v>0</v>
      </c>
      <c r="M62" s="30">
        <v>0</v>
      </c>
      <c r="N62" s="30">
        <v>0</v>
      </c>
      <c r="O62" s="30">
        <v>0</v>
      </c>
      <c r="P62" s="29">
        <f t="shared" si="0"/>
        <v>310000</v>
      </c>
    </row>
    <row r="63" spans="1:16" ht="25.5">
      <c r="A63" s="25" t="s">
        <v>295</v>
      </c>
      <c r="B63" s="25" t="s">
        <v>296</v>
      </c>
      <c r="C63" s="27"/>
      <c r="D63" s="28" t="s">
        <v>297</v>
      </c>
      <c r="E63" s="29">
        <v>37500</v>
      </c>
      <c r="F63" s="30">
        <v>37500</v>
      </c>
      <c r="G63" s="30">
        <v>0</v>
      </c>
      <c r="H63" s="30">
        <v>0</v>
      </c>
      <c r="I63" s="30">
        <v>0</v>
      </c>
      <c r="J63" s="29">
        <v>0</v>
      </c>
      <c r="K63" s="30">
        <v>0</v>
      </c>
      <c r="L63" s="30">
        <v>0</v>
      </c>
      <c r="M63" s="30">
        <v>0</v>
      </c>
      <c r="N63" s="30">
        <v>0</v>
      </c>
      <c r="O63" s="30">
        <v>0</v>
      </c>
      <c r="P63" s="29">
        <f t="shared" si="0"/>
        <v>37500</v>
      </c>
    </row>
    <row r="64" spans="1:16" ht="51">
      <c r="A64" s="32" t="s">
        <v>298</v>
      </c>
      <c r="B64" s="32" t="s">
        <v>299</v>
      </c>
      <c r="C64" s="33" t="s">
        <v>293</v>
      </c>
      <c r="D64" s="34" t="s">
        <v>300</v>
      </c>
      <c r="E64" s="35">
        <v>37500</v>
      </c>
      <c r="F64" s="36">
        <v>37500</v>
      </c>
      <c r="G64" s="36">
        <v>0</v>
      </c>
      <c r="H64" s="36">
        <v>0</v>
      </c>
      <c r="I64" s="36">
        <v>0</v>
      </c>
      <c r="J64" s="35">
        <v>0</v>
      </c>
      <c r="K64" s="36">
        <v>0</v>
      </c>
      <c r="L64" s="36">
        <v>0</v>
      </c>
      <c r="M64" s="36">
        <v>0</v>
      </c>
      <c r="N64" s="36">
        <v>0</v>
      </c>
      <c r="O64" s="36">
        <v>0</v>
      </c>
      <c r="P64" s="35">
        <f t="shared" si="0"/>
        <v>37500</v>
      </c>
    </row>
    <row r="65" spans="1:16" ht="12.75">
      <c r="A65" s="25" t="s">
        <v>105</v>
      </c>
      <c r="B65" s="25" t="s">
        <v>106</v>
      </c>
      <c r="C65" s="27"/>
      <c r="D65" s="28" t="s">
        <v>107</v>
      </c>
      <c r="E65" s="29">
        <v>58393</v>
      </c>
      <c r="F65" s="30">
        <v>58393</v>
      </c>
      <c r="G65" s="30">
        <v>0</v>
      </c>
      <c r="H65" s="30">
        <v>0</v>
      </c>
      <c r="I65" s="30">
        <v>0</v>
      </c>
      <c r="J65" s="29">
        <v>0</v>
      </c>
      <c r="K65" s="30">
        <v>0</v>
      </c>
      <c r="L65" s="30">
        <v>0</v>
      </c>
      <c r="M65" s="30">
        <v>0</v>
      </c>
      <c r="N65" s="30">
        <v>0</v>
      </c>
      <c r="O65" s="30">
        <v>0</v>
      </c>
      <c r="P65" s="29">
        <f t="shared" si="0"/>
        <v>58393</v>
      </c>
    </row>
    <row r="66" spans="1:16" ht="25.5">
      <c r="A66" s="32" t="s">
        <v>108</v>
      </c>
      <c r="B66" s="32" t="s">
        <v>109</v>
      </c>
      <c r="C66" s="33" t="s">
        <v>110</v>
      </c>
      <c r="D66" s="34" t="s">
        <v>111</v>
      </c>
      <c r="E66" s="35">
        <v>58393</v>
      </c>
      <c r="F66" s="36">
        <v>58393</v>
      </c>
      <c r="G66" s="36">
        <v>0</v>
      </c>
      <c r="H66" s="36">
        <v>0</v>
      </c>
      <c r="I66" s="36">
        <v>0</v>
      </c>
      <c r="J66" s="35">
        <v>0</v>
      </c>
      <c r="K66" s="36">
        <v>0</v>
      </c>
      <c r="L66" s="36">
        <v>0</v>
      </c>
      <c r="M66" s="36">
        <v>0</v>
      </c>
      <c r="N66" s="36">
        <v>0</v>
      </c>
      <c r="O66" s="36">
        <v>0</v>
      </c>
      <c r="P66" s="35">
        <f t="shared" si="0"/>
        <v>58393</v>
      </c>
    </row>
    <row r="67" spans="1:16" ht="12.75">
      <c r="A67" s="25" t="s">
        <v>112</v>
      </c>
      <c r="B67" s="26"/>
      <c r="C67" s="27"/>
      <c r="D67" s="28" t="s">
        <v>113</v>
      </c>
      <c r="E67" s="29">
        <v>4700000</v>
      </c>
      <c r="F67" s="30">
        <v>4700000</v>
      </c>
      <c r="G67" s="30">
        <v>3404000</v>
      </c>
      <c r="H67" s="30">
        <v>237200</v>
      </c>
      <c r="I67" s="30">
        <v>0</v>
      </c>
      <c r="J67" s="29">
        <v>152900</v>
      </c>
      <c r="K67" s="30">
        <v>0</v>
      </c>
      <c r="L67" s="30">
        <v>152900</v>
      </c>
      <c r="M67" s="30">
        <v>120000</v>
      </c>
      <c r="N67" s="30">
        <v>0</v>
      </c>
      <c r="O67" s="30">
        <v>0</v>
      </c>
      <c r="P67" s="29">
        <f t="shared" si="0"/>
        <v>4852900</v>
      </c>
    </row>
    <row r="68" spans="1:16" ht="12.75">
      <c r="A68" s="25" t="s">
        <v>114</v>
      </c>
      <c r="B68" s="26"/>
      <c r="C68" s="27"/>
      <c r="D68" s="28" t="s">
        <v>113</v>
      </c>
      <c r="E68" s="29">
        <v>4700000</v>
      </c>
      <c r="F68" s="30">
        <v>4700000</v>
      </c>
      <c r="G68" s="30">
        <v>3404000</v>
      </c>
      <c r="H68" s="30">
        <v>237200</v>
      </c>
      <c r="I68" s="30">
        <v>0</v>
      </c>
      <c r="J68" s="29">
        <v>152900</v>
      </c>
      <c r="K68" s="30">
        <v>0</v>
      </c>
      <c r="L68" s="30">
        <v>152900</v>
      </c>
      <c r="M68" s="30">
        <v>120000</v>
      </c>
      <c r="N68" s="30">
        <v>0</v>
      </c>
      <c r="O68" s="30">
        <v>0</v>
      </c>
      <c r="P68" s="29">
        <f t="shared" si="0"/>
        <v>4852900</v>
      </c>
    </row>
    <row r="69" spans="1:16" ht="25.5">
      <c r="A69" s="25" t="s">
        <v>301</v>
      </c>
      <c r="B69" s="25" t="s">
        <v>302</v>
      </c>
      <c r="C69" s="31" t="s">
        <v>233</v>
      </c>
      <c r="D69" s="28" t="s">
        <v>303</v>
      </c>
      <c r="E69" s="29">
        <v>1550300</v>
      </c>
      <c r="F69" s="30">
        <v>1550300</v>
      </c>
      <c r="G69" s="30">
        <v>1100000</v>
      </c>
      <c r="H69" s="30">
        <v>120200</v>
      </c>
      <c r="I69" s="30">
        <v>0</v>
      </c>
      <c r="J69" s="29">
        <v>149000</v>
      </c>
      <c r="K69" s="30">
        <v>0</v>
      </c>
      <c r="L69" s="30">
        <v>149000</v>
      </c>
      <c r="M69" s="30">
        <v>120000</v>
      </c>
      <c r="N69" s="30">
        <v>0</v>
      </c>
      <c r="O69" s="30">
        <v>0</v>
      </c>
      <c r="P69" s="29">
        <f t="shared" si="0"/>
        <v>1699300</v>
      </c>
    </row>
    <row r="70" spans="1:16" ht="12.75">
      <c r="A70" s="25" t="s">
        <v>304</v>
      </c>
      <c r="B70" s="25" t="s">
        <v>305</v>
      </c>
      <c r="C70" s="31" t="s">
        <v>117</v>
      </c>
      <c r="D70" s="28" t="s">
        <v>306</v>
      </c>
      <c r="E70" s="29">
        <v>1222600</v>
      </c>
      <c r="F70" s="30">
        <v>1222600</v>
      </c>
      <c r="G70" s="30">
        <v>950000</v>
      </c>
      <c r="H70" s="30">
        <v>31000</v>
      </c>
      <c r="I70" s="30">
        <v>0</v>
      </c>
      <c r="J70" s="29">
        <v>500</v>
      </c>
      <c r="K70" s="30">
        <v>0</v>
      </c>
      <c r="L70" s="30">
        <v>500</v>
      </c>
      <c r="M70" s="30">
        <v>0</v>
      </c>
      <c r="N70" s="30">
        <v>0</v>
      </c>
      <c r="O70" s="30">
        <v>0</v>
      </c>
      <c r="P70" s="29">
        <f t="shared" si="0"/>
        <v>1223100</v>
      </c>
    </row>
    <row r="71" spans="1:16" ht="25.5">
      <c r="A71" s="25" t="s">
        <v>115</v>
      </c>
      <c r="B71" s="25" t="s">
        <v>116</v>
      </c>
      <c r="C71" s="31" t="s">
        <v>117</v>
      </c>
      <c r="D71" s="28" t="s">
        <v>118</v>
      </c>
      <c r="E71" s="29">
        <v>201500</v>
      </c>
      <c r="F71" s="30">
        <v>201500</v>
      </c>
      <c r="G71" s="30">
        <v>150000</v>
      </c>
      <c r="H71" s="30">
        <v>8000</v>
      </c>
      <c r="I71" s="30">
        <v>0</v>
      </c>
      <c r="J71" s="29">
        <v>0</v>
      </c>
      <c r="K71" s="30">
        <v>0</v>
      </c>
      <c r="L71" s="30">
        <v>0</v>
      </c>
      <c r="M71" s="30">
        <v>0</v>
      </c>
      <c r="N71" s="30">
        <v>0</v>
      </c>
      <c r="O71" s="30">
        <v>0</v>
      </c>
      <c r="P71" s="29">
        <f t="shared" si="0"/>
        <v>201500</v>
      </c>
    </row>
    <row r="72" spans="1:16" ht="38.25">
      <c r="A72" s="25" t="s">
        <v>307</v>
      </c>
      <c r="B72" s="25" t="s">
        <v>308</v>
      </c>
      <c r="C72" s="31" t="s">
        <v>309</v>
      </c>
      <c r="D72" s="28" t="s">
        <v>310</v>
      </c>
      <c r="E72" s="29">
        <v>1192700</v>
      </c>
      <c r="F72" s="30">
        <v>1192700</v>
      </c>
      <c r="G72" s="30">
        <v>884000</v>
      </c>
      <c r="H72" s="30">
        <v>71500</v>
      </c>
      <c r="I72" s="30">
        <v>0</v>
      </c>
      <c r="J72" s="29">
        <v>3400</v>
      </c>
      <c r="K72" s="30">
        <v>0</v>
      </c>
      <c r="L72" s="30">
        <v>3400</v>
      </c>
      <c r="M72" s="30">
        <v>0</v>
      </c>
      <c r="N72" s="30">
        <v>0</v>
      </c>
      <c r="O72" s="30">
        <v>0</v>
      </c>
      <c r="P72" s="29">
        <f t="shared" si="0"/>
        <v>1196100</v>
      </c>
    </row>
    <row r="73" spans="1:16" ht="25.5">
      <c r="A73" s="25" t="s">
        <v>311</v>
      </c>
      <c r="B73" s="25" t="s">
        <v>312</v>
      </c>
      <c r="C73" s="27"/>
      <c r="D73" s="28" t="s">
        <v>313</v>
      </c>
      <c r="E73" s="29">
        <v>462900</v>
      </c>
      <c r="F73" s="30">
        <v>462900</v>
      </c>
      <c r="G73" s="30">
        <v>320000</v>
      </c>
      <c r="H73" s="30">
        <v>6500</v>
      </c>
      <c r="I73" s="30">
        <v>0</v>
      </c>
      <c r="J73" s="29">
        <v>0</v>
      </c>
      <c r="K73" s="30">
        <v>0</v>
      </c>
      <c r="L73" s="30">
        <v>0</v>
      </c>
      <c r="M73" s="30">
        <v>0</v>
      </c>
      <c r="N73" s="30">
        <v>0</v>
      </c>
      <c r="O73" s="30">
        <v>0</v>
      </c>
      <c r="P73" s="29">
        <f t="shared" si="0"/>
        <v>462900</v>
      </c>
    </row>
    <row r="74" spans="1:16" ht="25.5">
      <c r="A74" s="32" t="s">
        <v>314</v>
      </c>
      <c r="B74" s="32" t="s">
        <v>315</v>
      </c>
      <c r="C74" s="33" t="s">
        <v>316</v>
      </c>
      <c r="D74" s="34" t="s">
        <v>317</v>
      </c>
      <c r="E74" s="35">
        <v>442900</v>
      </c>
      <c r="F74" s="36">
        <v>442900</v>
      </c>
      <c r="G74" s="36">
        <v>320000</v>
      </c>
      <c r="H74" s="36">
        <v>6500</v>
      </c>
      <c r="I74" s="36">
        <v>0</v>
      </c>
      <c r="J74" s="35">
        <v>0</v>
      </c>
      <c r="K74" s="36">
        <v>0</v>
      </c>
      <c r="L74" s="36">
        <v>0</v>
      </c>
      <c r="M74" s="36">
        <v>0</v>
      </c>
      <c r="N74" s="36">
        <v>0</v>
      </c>
      <c r="O74" s="36">
        <v>0</v>
      </c>
      <c r="P74" s="35">
        <f t="shared" si="0"/>
        <v>442900</v>
      </c>
    </row>
    <row r="75" spans="1:16" ht="12.75">
      <c r="A75" s="32" t="s">
        <v>318</v>
      </c>
      <c r="B75" s="32" t="s">
        <v>319</v>
      </c>
      <c r="C75" s="33" t="s">
        <v>316</v>
      </c>
      <c r="D75" s="34" t="s">
        <v>320</v>
      </c>
      <c r="E75" s="35">
        <v>20000</v>
      </c>
      <c r="F75" s="36">
        <v>20000</v>
      </c>
      <c r="G75" s="36">
        <v>0</v>
      </c>
      <c r="H75" s="36">
        <v>0</v>
      </c>
      <c r="I75" s="36">
        <v>0</v>
      </c>
      <c r="J75" s="35">
        <v>0</v>
      </c>
      <c r="K75" s="36">
        <v>0</v>
      </c>
      <c r="L75" s="36">
        <v>0</v>
      </c>
      <c r="M75" s="36">
        <v>0</v>
      </c>
      <c r="N75" s="36">
        <v>0</v>
      </c>
      <c r="O75" s="36">
        <v>0</v>
      </c>
      <c r="P75" s="35">
        <f t="shared" si="0"/>
        <v>20000</v>
      </c>
    </row>
    <row r="76" spans="1:16" ht="12.75">
      <c r="A76" s="25" t="s">
        <v>321</v>
      </c>
      <c r="B76" s="25" t="s">
        <v>322</v>
      </c>
      <c r="C76" s="27"/>
      <c r="D76" s="28" t="s">
        <v>323</v>
      </c>
      <c r="E76" s="29">
        <v>70000</v>
      </c>
      <c r="F76" s="30">
        <v>70000</v>
      </c>
      <c r="G76" s="30">
        <v>0</v>
      </c>
      <c r="H76" s="30">
        <v>0</v>
      </c>
      <c r="I76" s="30">
        <v>0</v>
      </c>
      <c r="J76" s="29">
        <v>0</v>
      </c>
      <c r="K76" s="30">
        <v>0</v>
      </c>
      <c r="L76" s="30">
        <v>0</v>
      </c>
      <c r="M76" s="30">
        <v>0</v>
      </c>
      <c r="N76" s="30">
        <v>0</v>
      </c>
      <c r="O76" s="30">
        <v>0</v>
      </c>
      <c r="P76" s="29">
        <f t="shared" si="0"/>
        <v>70000</v>
      </c>
    </row>
    <row r="77" spans="1:16" ht="25.5">
      <c r="A77" s="32" t="s">
        <v>324</v>
      </c>
      <c r="B77" s="32" t="s">
        <v>325</v>
      </c>
      <c r="C77" s="33" t="s">
        <v>230</v>
      </c>
      <c r="D77" s="34" t="s">
        <v>326</v>
      </c>
      <c r="E77" s="35">
        <v>35000</v>
      </c>
      <c r="F77" s="36">
        <v>35000</v>
      </c>
      <c r="G77" s="36">
        <v>0</v>
      </c>
      <c r="H77" s="36">
        <v>0</v>
      </c>
      <c r="I77" s="36">
        <v>0</v>
      </c>
      <c r="J77" s="35">
        <v>0</v>
      </c>
      <c r="K77" s="36">
        <v>0</v>
      </c>
      <c r="L77" s="36">
        <v>0</v>
      </c>
      <c r="M77" s="36">
        <v>0</v>
      </c>
      <c r="N77" s="36">
        <v>0</v>
      </c>
      <c r="O77" s="36">
        <v>0</v>
      </c>
      <c r="P77" s="35">
        <f t="shared" si="0"/>
        <v>35000</v>
      </c>
    </row>
    <row r="78" spans="1:16" ht="25.5">
      <c r="A78" s="32" t="s">
        <v>327</v>
      </c>
      <c r="B78" s="32" t="s">
        <v>328</v>
      </c>
      <c r="C78" s="33" t="s">
        <v>230</v>
      </c>
      <c r="D78" s="34" t="s">
        <v>329</v>
      </c>
      <c r="E78" s="35">
        <v>35000</v>
      </c>
      <c r="F78" s="36">
        <v>35000</v>
      </c>
      <c r="G78" s="36">
        <v>0</v>
      </c>
      <c r="H78" s="36">
        <v>0</v>
      </c>
      <c r="I78" s="36">
        <v>0</v>
      </c>
      <c r="J78" s="35">
        <v>0</v>
      </c>
      <c r="K78" s="36">
        <v>0</v>
      </c>
      <c r="L78" s="36">
        <v>0</v>
      </c>
      <c r="M78" s="36">
        <v>0</v>
      </c>
      <c r="N78" s="36">
        <v>0</v>
      </c>
      <c r="O78" s="36">
        <v>0</v>
      </c>
      <c r="P78" s="35">
        <f aca="true" t="shared" si="1" ref="P78:P83">E78+J78</f>
        <v>35000</v>
      </c>
    </row>
    <row r="79" spans="1:16" ht="25.5">
      <c r="A79" s="25" t="s">
        <v>119</v>
      </c>
      <c r="B79" s="26"/>
      <c r="C79" s="27"/>
      <c r="D79" s="28" t="s">
        <v>120</v>
      </c>
      <c r="E79" s="29">
        <v>13450340</v>
      </c>
      <c r="F79" s="30">
        <v>12437340</v>
      </c>
      <c r="G79" s="30">
        <v>0</v>
      </c>
      <c r="H79" s="30">
        <v>0</v>
      </c>
      <c r="I79" s="30">
        <v>0</v>
      </c>
      <c r="J79" s="29">
        <v>0</v>
      </c>
      <c r="K79" s="30">
        <v>0</v>
      </c>
      <c r="L79" s="30">
        <v>0</v>
      </c>
      <c r="M79" s="30">
        <v>0</v>
      </c>
      <c r="N79" s="30">
        <v>0</v>
      </c>
      <c r="O79" s="30">
        <v>0</v>
      </c>
      <c r="P79" s="29">
        <f t="shared" si="1"/>
        <v>13450340</v>
      </c>
    </row>
    <row r="80" spans="1:16" ht="25.5">
      <c r="A80" s="25" t="s">
        <v>121</v>
      </c>
      <c r="B80" s="26"/>
      <c r="C80" s="27"/>
      <c r="D80" s="28" t="s">
        <v>120</v>
      </c>
      <c r="E80" s="29">
        <v>13450340</v>
      </c>
      <c r="F80" s="30">
        <v>12437340</v>
      </c>
      <c r="G80" s="30">
        <v>0</v>
      </c>
      <c r="H80" s="30">
        <v>0</v>
      </c>
      <c r="I80" s="30">
        <v>0</v>
      </c>
      <c r="J80" s="29">
        <v>0</v>
      </c>
      <c r="K80" s="30">
        <v>0</v>
      </c>
      <c r="L80" s="30">
        <v>0</v>
      </c>
      <c r="M80" s="30">
        <v>0</v>
      </c>
      <c r="N80" s="30">
        <v>0</v>
      </c>
      <c r="O80" s="30">
        <v>0</v>
      </c>
      <c r="P80" s="29">
        <f t="shared" si="1"/>
        <v>13450340</v>
      </c>
    </row>
    <row r="81" spans="1:16" ht="12.75">
      <c r="A81" s="25" t="s">
        <v>330</v>
      </c>
      <c r="B81" s="25" t="s">
        <v>331</v>
      </c>
      <c r="C81" s="31" t="s">
        <v>64</v>
      </c>
      <c r="D81" s="28" t="s">
        <v>332</v>
      </c>
      <c r="E81" s="29">
        <v>1013000</v>
      </c>
      <c r="F81" s="30">
        <v>0</v>
      </c>
      <c r="G81" s="30">
        <v>0</v>
      </c>
      <c r="H81" s="30">
        <v>0</v>
      </c>
      <c r="I81" s="30">
        <v>0</v>
      </c>
      <c r="J81" s="29">
        <v>0</v>
      </c>
      <c r="K81" s="30">
        <v>0</v>
      </c>
      <c r="L81" s="30">
        <v>0</v>
      </c>
      <c r="M81" s="30">
        <v>0</v>
      </c>
      <c r="N81" s="30">
        <v>0</v>
      </c>
      <c r="O81" s="30">
        <v>0</v>
      </c>
      <c r="P81" s="29">
        <f t="shared" si="1"/>
        <v>1013000</v>
      </c>
    </row>
    <row r="82" spans="1:16" ht="12.75">
      <c r="A82" s="25" t="s">
        <v>122</v>
      </c>
      <c r="B82" s="25" t="s">
        <v>123</v>
      </c>
      <c r="C82" s="31" t="s">
        <v>63</v>
      </c>
      <c r="D82" s="28" t="s">
        <v>12</v>
      </c>
      <c r="E82" s="29">
        <v>12437340</v>
      </c>
      <c r="F82" s="30">
        <v>12437340</v>
      </c>
      <c r="G82" s="30">
        <v>0</v>
      </c>
      <c r="H82" s="30">
        <v>0</v>
      </c>
      <c r="I82" s="30">
        <v>0</v>
      </c>
      <c r="J82" s="29">
        <v>0</v>
      </c>
      <c r="K82" s="30">
        <v>0</v>
      </c>
      <c r="L82" s="30">
        <v>0</v>
      </c>
      <c r="M82" s="30">
        <v>0</v>
      </c>
      <c r="N82" s="30">
        <v>0</v>
      </c>
      <c r="O82" s="30">
        <v>0</v>
      </c>
      <c r="P82" s="29">
        <f t="shared" si="1"/>
        <v>12437340</v>
      </c>
    </row>
    <row r="83" spans="1:16" ht="12.75">
      <c r="A83" s="37" t="s">
        <v>14</v>
      </c>
      <c r="B83" s="37" t="s">
        <v>14</v>
      </c>
      <c r="C83" s="38" t="s">
        <v>14</v>
      </c>
      <c r="D83" s="29" t="s">
        <v>127</v>
      </c>
      <c r="E83" s="29">
        <v>105350340</v>
      </c>
      <c r="F83" s="29">
        <v>104337340</v>
      </c>
      <c r="G83" s="29">
        <v>60163100</v>
      </c>
      <c r="H83" s="29">
        <v>4610216</v>
      </c>
      <c r="I83" s="29">
        <v>0</v>
      </c>
      <c r="J83" s="29">
        <v>1864900</v>
      </c>
      <c r="K83" s="29">
        <v>1381000</v>
      </c>
      <c r="L83" s="29">
        <v>483900</v>
      </c>
      <c r="M83" s="29">
        <v>120000</v>
      </c>
      <c r="N83" s="29">
        <v>0</v>
      </c>
      <c r="O83" s="29">
        <v>1381000</v>
      </c>
      <c r="P83" s="29">
        <f t="shared" si="1"/>
        <v>107215240</v>
      </c>
    </row>
    <row r="85" spans="1:9" ht="15.75">
      <c r="A85" s="17"/>
      <c r="B85" s="145"/>
      <c r="C85" s="146"/>
      <c r="D85" s="146"/>
      <c r="E85" s="146"/>
      <c r="F85" s="146"/>
      <c r="G85" s="146"/>
      <c r="H85" s="146"/>
      <c r="I85" s="146"/>
    </row>
    <row r="86" spans="1:9" ht="15.75">
      <c r="A86" s="17"/>
      <c r="B86" s="147" t="s">
        <v>19</v>
      </c>
      <c r="C86" s="146"/>
      <c r="D86" s="146"/>
      <c r="E86" s="146"/>
      <c r="F86" s="146"/>
      <c r="G86" s="146"/>
      <c r="H86" s="146"/>
      <c r="I86" s="147" t="s">
        <v>20</v>
      </c>
    </row>
    <row r="87" spans="2:9" ht="15">
      <c r="B87" s="148"/>
      <c r="C87" s="148"/>
      <c r="D87" s="148"/>
      <c r="E87" s="148"/>
      <c r="F87" s="148"/>
      <c r="G87" s="148"/>
      <c r="H87" s="148"/>
      <c r="I87" s="148"/>
    </row>
  </sheetData>
  <sheetProtection/>
  <mergeCells count="22">
    <mergeCell ref="A5:P5"/>
    <mergeCell ref="A6:P6"/>
    <mergeCell ref="A9:A12"/>
    <mergeCell ref="B9:B12"/>
    <mergeCell ref="C9:C12"/>
    <mergeCell ref="D9:D12"/>
    <mergeCell ref="E9:I9"/>
    <mergeCell ref="J9:O9"/>
    <mergeCell ref="P9:P12"/>
    <mergeCell ref="E10:E12"/>
    <mergeCell ref="F10:F12"/>
    <mergeCell ref="G10:H10"/>
    <mergeCell ref="I10:I12"/>
    <mergeCell ref="J10:J12"/>
    <mergeCell ref="K10:K12"/>
    <mergeCell ref="L10:L12"/>
    <mergeCell ref="M10:N10"/>
    <mergeCell ref="O10:O12"/>
    <mergeCell ref="G11:G12"/>
    <mergeCell ref="H11:H12"/>
    <mergeCell ref="M11:M12"/>
    <mergeCell ref="N11:N1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8"/>
  <sheetViews>
    <sheetView zoomScale="75" zoomScaleNormal="75" zoomScalePageLayoutView="0" workbookViewId="0" topLeftCell="A1">
      <selection activeCell="I154" sqref="I154"/>
    </sheetView>
  </sheetViews>
  <sheetFormatPr defaultColWidth="9.00390625" defaultRowHeight="12.75"/>
  <cols>
    <col min="1" max="1" width="14.125" style="0" customWidth="1"/>
    <col min="2" max="2" width="13.25390625" style="0" customWidth="1"/>
    <col min="3" max="3" width="15.25390625" style="0" customWidth="1"/>
    <col min="4" max="4" width="43.75390625" style="0" customWidth="1"/>
    <col min="5" max="5" width="34.25390625" style="0" customWidth="1"/>
    <col min="6" max="7" width="16.00390625" style="0" customWidth="1"/>
    <col min="8" max="8" width="12.375" style="0" customWidth="1"/>
    <col min="9" max="9" width="18.125" style="0" customWidth="1"/>
    <col min="10" max="10" width="11.25390625" style="0" customWidth="1"/>
  </cols>
  <sheetData>
    <row r="1" spans="1:10" ht="15.75">
      <c r="A1" s="195"/>
      <c r="B1" s="195"/>
      <c r="C1" s="195"/>
      <c r="D1" s="195"/>
      <c r="E1" s="195"/>
      <c r="F1" s="195"/>
      <c r="G1" s="195"/>
      <c r="H1" s="195"/>
      <c r="I1" s="195"/>
      <c r="J1" s="195"/>
    </row>
    <row r="2" spans="1:10" ht="30.75" customHeight="1">
      <c r="A2" s="81"/>
      <c r="B2" s="81"/>
      <c r="C2" s="81"/>
      <c r="D2" s="82"/>
      <c r="E2" s="81"/>
      <c r="F2" s="82"/>
      <c r="G2" s="82"/>
      <c r="H2" s="196" t="s">
        <v>333</v>
      </c>
      <c r="I2" s="196"/>
      <c r="J2" s="196"/>
    </row>
    <row r="3" spans="1:10" ht="27.75" customHeight="1">
      <c r="A3" s="81"/>
      <c r="B3" s="81"/>
      <c r="C3" s="81"/>
      <c r="D3" s="82"/>
      <c r="E3" s="81"/>
      <c r="F3" s="82"/>
      <c r="G3" s="82"/>
      <c r="H3" s="196" t="s">
        <v>334</v>
      </c>
      <c r="I3" s="196"/>
      <c r="J3" s="196"/>
    </row>
    <row r="4" spans="1:10" ht="18.75">
      <c r="A4" s="197" t="s">
        <v>43</v>
      </c>
      <c r="B4" s="197"/>
      <c r="C4" s="197"/>
      <c r="D4" s="197"/>
      <c r="E4" s="197"/>
      <c r="F4" s="197"/>
      <c r="G4" s="197"/>
      <c r="H4" s="197"/>
      <c r="I4" s="197"/>
      <c r="J4" s="197"/>
    </row>
    <row r="5" spans="1:10" ht="30" customHeight="1">
      <c r="A5" s="197" t="s">
        <v>156</v>
      </c>
      <c r="B5" s="198"/>
      <c r="C5" s="198"/>
      <c r="D5" s="198"/>
      <c r="E5" s="198"/>
      <c r="F5" s="198"/>
      <c r="G5" s="198"/>
      <c r="H5" s="198"/>
      <c r="I5" s="198"/>
      <c r="J5" s="198"/>
    </row>
    <row r="6" spans="1:10" ht="18.75">
      <c r="A6" s="197" t="s">
        <v>157</v>
      </c>
      <c r="B6" s="198"/>
      <c r="C6" s="198"/>
      <c r="D6" s="198"/>
      <c r="E6" s="198"/>
      <c r="F6" s="198"/>
      <c r="G6" s="198"/>
      <c r="H6" s="198"/>
      <c r="I6" s="198"/>
      <c r="J6" s="198"/>
    </row>
    <row r="7" spans="1:10" ht="37.5">
      <c r="A7" s="84" t="s">
        <v>15</v>
      </c>
      <c r="B7" s="83"/>
      <c r="C7" s="83"/>
      <c r="D7" s="83"/>
      <c r="E7" s="83"/>
      <c r="F7" s="83"/>
      <c r="G7" s="83"/>
      <c r="H7" s="83"/>
      <c r="I7" s="83"/>
      <c r="J7" s="83"/>
    </row>
    <row r="8" spans="1:10" ht="18.75">
      <c r="A8" s="85" t="s">
        <v>16</v>
      </c>
      <c r="B8" s="86"/>
      <c r="C8" s="86"/>
      <c r="D8" s="87"/>
      <c r="E8" s="88"/>
      <c r="F8" s="87"/>
      <c r="G8" s="87"/>
      <c r="H8" s="87"/>
      <c r="I8" s="89"/>
      <c r="J8" s="90" t="s">
        <v>158</v>
      </c>
    </row>
    <row r="9" spans="1:10" ht="14.25">
      <c r="A9" s="190" t="s">
        <v>45</v>
      </c>
      <c r="B9" s="190" t="s">
        <v>46</v>
      </c>
      <c r="C9" s="190" t="s">
        <v>47</v>
      </c>
      <c r="D9" s="190" t="s">
        <v>159</v>
      </c>
      <c r="E9" s="194" t="s">
        <v>160</v>
      </c>
      <c r="F9" s="189" t="s">
        <v>161</v>
      </c>
      <c r="G9" s="189" t="s">
        <v>4</v>
      </c>
      <c r="H9" s="190" t="s">
        <v>5</v>
      </c>
      <c r="I9" s="189" t="s">
        <v>6</v>
      </c>
      <c r="J9" s="189"/>
    </row>
    <row r="10" spans="1:10" ht="57">
      <c r="A10" s="190"/>
      <c r="B10" s="194"/>
      <c r="C10" s="190"/>
      <c r="D10" s="194"/>
      <c r="E10" s="194"/>
      <c r="F10" s="189"/>
      <c r="G10" s="189"/>
      <c r="H10" s="191"/>
      <c r="I10" s="93" t="s">
        <v>7</v>
      </c>
      <c r="J10" s="93" t="s">
        <v>8</v>
      </c>
    </row>
    <row r="11" spans="1:10" ht="15">
      <c r="A11" s="95" t="s">
        <v>55</v>
      </c>
      <c r="B11" s="91"/>
      <c r="C11" s="91"/>
      <c r="D11" s="96" t="s">
        <v>56</v>
      </c>
      <c r="E11" s="92"/>
      <c r="F11" s="97"/>
      <c r="G11" s="98">
        <f>G13+G15+G17</f>
        <v>436100</v>
      </c>
      <c r="H11" s="98">
        <f>H13+H15+H17</f>
        <v>436100</v>
      </c>
      <c r="I11" s="98"/>
      <c r="J11" s="98"/>
    </row>
    <row r="12" spans="1:10" ht="28.5">
      <c r="A12" s="95" t="s">
        <v>57</v>
      </c>
      <c r="B12" s="91"/>
      <c r="C12" s="91"/>
      <c r="D12" s="96" t="s">
        <v>162</v>
      </c>
      <c r="E12" s="92"/>
      <c r="F12" s="97"/>
      <c r="G12" s="98">
        <v>436100</v>
      </c>
      <c r="H12" s="99">
        <v>436100</v>
      </c>
      <c r="I12" s="98"/>
      <c r="J12" s="98"/>
    </row>
    <row r="13" spans="1:10" ht="30">
      <c r="A13" s="100" t="s">
        <v>62</v>
      </c>
      <c r="B13" s="100" t="s">
        <v>63</v>
      </c>
      <c r="C13" s="100" t="s">
        <v>64</v>
      </c>
      <c r="D13" s="101" t="s">
        <v>65</v>
      </c>
      <c r="E13" s="92" t="s">
        <v>335</v>
      </c>
      <c r="F13" s="94" t="s">
        <v>336</v>
      </c>
      <c r="G13" s="98">
        <v>136100</v>
      </c>
      <c r="H13" s="102">
        <v>136100</v>
      </c>
      <c r="I13" s="98"/>
      <c r="J13" s="98"/>
    </row>
    <row r="14" spans="1:10" ht="25.5">
      <c r="A14" s="25" t="s">
        <v>194</v>
      </c>
      <c r="B14" s="25" t="s">
        <v>195</v>
      </c>
      <c r="C14" s="27"/>
      <c r="D14" s="28" t="s">
        <v>196</v>
      </c>
      <c r="E14" s="92"/>
      <c r="F14" s="94"/>
      <c r="G14" s="98">
        <v>200000</v>
      </c>
      <c r="H14" s="102">
        <v>200000</v>
      </c>
      <c r="I14" s="98"/>
      <c r="J14" s="98"/>
    </row>
    <row r="15" spans="1:10" ht="75">
      <c r="A15" s="125" t="s">
        <v>197</v>
      </c>
      <c r="B15" s="125" t="s">
        <v>198</v>
      </c>
      <c r="C15" s="199" t="s">
        <v>199</v>
      </c>
      <c r="D15" s="101" t="s">
        <v>200</v>
      </c>
      <c r="E15" s="92" t="s">
        <v>337</v>
      </c>
      <c r="F15" s="94" t="s">
        <v>338</v>
      </c>
      <c r="G15" s="98">
        <f>H15+I15</f>
        <v>200000</v>
      </c>
      <c r="H15" s="102">
        <v>200000</v>
      </c>
      <c r="I15" s="104"/>
      <c r="J15" s="104"/>
    </row>
    <row r="16" spans="1:10" ht="15">
      <c r="A16" s="25" t="s">
        <v>201</v>
      </c>
      <c r="B16" s="25" t="s">
        <v>106</v>
      </c>
      <c r="C16" s="27"/>
      <c r="D16" s="28" t="s">
        <v>107</v>
      </c>
      <c r="E16" s="92"/>
      <c r="F16" s="94"/>
      <c r="G16" s="98">
        <v>100000</v>
      </c>
      <c r="H16" s="102">
        <v>100000</v>
      </c>
      <c r="I16" s="104"/>
      <c r="J16" s="104"/>
    </row>
    <row r="17" spans="1:10" ht="60">
      <c r="A17" s="100" t="s">
        <v>202</v>
      </c>
      <c r="B17" s="134">
        <v>3242</v>
      </c>
      <c r="C17" s="134">
        <v>1090</v>
      </c>
      <c r="D17" s="103" t="s">
        <v>111</v>
      </c>
      <c r="E17" s="92" t="s">
        <v>339</v>
      </c>
      <c r="F17" s="94" t="s">
        <v>340</v>
      </c>
      <c r="G17" s="98">
        <f>H17+I17</f>
        <v>100000</v>
      </c>
      <c r="H17" s="102">
        <v>100000</v>
      </c>
      <c r="I17" s="104"/>
      <c r="J17" s="104"/>
    </row>
    <row r="18" spans="1:10" ht="28.5">
      <c r="A18" s="95" t="s">
        <v>70</v>
      </c>
      <c r="B18" s="95"/>
      <c r="C18" s="91"/>
      <c r="D18" s="96" t="s">
        <v>168</v>
      </c>
      <c r="E18" s="92"/>
      <c r="F18" s="94"/>
      <c r="G18" s="98">
        <f>H18+I18</f>
        <v>9926500</v>
      </c>
      <c r="H18" s="98">
        <f>H20+H22+H23+H25+H27+H29+H31</f>
        <v>9426500</v>
      </c>
      <c r="I18" s="98">
        <v>500000</v>
      </c>
      <c r="J18" s="98">
        <v>500000</v>
      </c>
    </row>
    <row r="19" spans="1:10" ht="28.5">
      <c r="A19" s="95" t="s">
        <v>72</v>
      </c>
      <c r="B19" s="91"/>
      <c r="C19" s="91"/>
      <c r="D19" s="96" t="s">
        <v>168</v>
      </c>
      <c r="E19" s="92"/>
      <c r="F19" s="94"/>
      <c r="G19" s="98">
        <f>G18</f>
        <v>9926500</v>
      </c>
      <c r="H19" s="99">
        <f>H18</f>
        <v>9426500</v>
      </c>
      <c r="I19" s="98"/>
      <c r="J19" s="98"/>
    </row>
    <row r="20" spans="1:10" ht="45">
      <c r="A20" s="100" t="s">
        <v>203</v>
      </c>
      <c r="B20" s="100" t="s">
        <v>63</v>
      </c>
      <c r="C20" s="100" t="s">
        <v>64</v>
      </c>
      <c r="D20" s="103" t="s">
        <v>65</v>
      </c>
      <c r="E20" s="109" t="s">
        <v>341</v>
      </c>
      <c r="F20" s="94" t="s">
        <v>342</v>
      </c>
      <c r="G20" s="98">
        <v>200000</v>
      </c>
      <c r="H20" s="99">
        <v>200000</v>
      </c>
      <c r="I20" s="104"/>
      <c r="J20" s="104"/>
    </row>
    <row r="21" spans="1:10" ht="15">
      <c r="A21" s="25" t="s">
        <v>77</v>
      </c>
      <c r="B21" s="25" t="s">
        <v>78</v>
      </c>
      <c r="C21" s="27"/>
      <c r="D21" s="28" t="s">
        <v>79</v>
      </c>
      <c r="E21" s="106"/>
      <c r="F21" s="94"/>
      <c r="G21" s="98">
        <v>1461000</v>
      </c>
      <c r="H21" s="99">
        <v>1461000</v>
      </c>
      <c r="I21" s="104"/>
      <c r="J21" s="104"/>
    </row>
    <row r="22" spans="1:10" ht="105">
      <c r="A22" s="105" t="s">
        <v>80</v>
      </c>
      <c r="B22" s="105" t="s">
        <v>81</v>
      </c>
      <c r="C22" s="107" t="s">
        <v>82</v>
      </c>
      <c r="D22" s="108" t="s">
        <v>83</v>
      </c>
      <c r="E22" s="110" t="s">
        <v>171</v>
      </c>
      <c r="F22" s="111" t="s">
        <v>172</v>
      </c>
      <c r="G22" s="112">
        <f>H22+I22</f>
        <v>1461000</v>
      </c>
      <c r="H22" s="102">
        <v>1461000</v>
      </c>
      <c r="I22" s="112"/>
      <c r="J22" s="200"/>
    </row>
    <row r="23" spans="1:10" ht="105">
      <c r="A23" s="114" t="s">
        <v>73</v>
      </c>
      <c r="B23" s="114" t="s">
        <v>74</v>
      </c>
      <c r="C23" s="115" t="s">
        <v>75</v>
      </c>
      <c r="D23" s="116" t="s">
        <v>76</v>
      </c>
      <c r="E23" s="117" t="s">
        <v>173</v>
      </c>
      <c r="F23" s="94" t="s">
        <v>174</v>
      </c>
      <c r="G23" s="98">
        <f>H23+I23</f>
        <v>7793500</v>
      </c>
      <c r="H23" s="102">
        <v>7293500</v>
      </c>
      <c r="I23" s="98">
        <v>500000</v>
      </c>
      <c r="J23" s="98">
        <v>500000</v>
      </c>
    </row>
    <row r="24" spans="1:10" ht="25.5">
      <c r="A24" s="25" t="s">
        <v>204</v>
      </c>
      <c r="B24" s="25" t="s">
        <v>205</v>
      </c>
      <c r="C24" s="27"/>
      <c r="D24" s="28" t="s">
        <v>206</v>
      </c>
      <c r="E24" s="117"/>
      <c r="F24" s="94"/>
      <c r="G24" s="98">
        <v>300000</v>
      </c>
      <c r="H24" s="102">
        <v>300000</v>
      </c>
      <c r="I24" s="98"/>
      <c r="J24" s="98"/>
    </row>
    <row r="25" spans="1:10" ht="60">
      <c r="A25" s="125" t="s">
        <v>207</v>
      </c>
      <c r="B25" s="125" t="s">
        <v>208</v>
      </c>
      <c r="C25" s="201" t="s">
        <v>209</v>
      </c>
      <c r="D25" s="103" t="s">
        <v>210</v>
      </c>
      <c r="E25" s="117" t="s">
        <v>343</v>
      </c>
      <c r="F25" s="138" t="s">
        <v>344</v>
      </c>
      <c r="G25" s="98">
        <v>300000</v>
      </c>
      <c r="H25" s="102">
        <v>300000</v>
      </c>
      <c r="I25" s="98"/>
      <c r="J25" s="104"/>
    </row>
    <row r="26" spans="1:10" ht="25.5">
      <c r="A26" s="25" t="s">
        <v>211</v>
      </c>
      <c r="B26" s="25" t="s">
        <v>212</v>
      </c>
      <c r="C26" s="27"/>
      <c r="D26" s="28" t="s">
        <v>213</v>
      </c>
      <c r="E26" s="117"/>
      <c r="F26" s="138"/>
      <c r="G26" s="98">
        <v>30000</v>
      </c>
      <c r="H26" s="102">
        <v>30000</v>
      </c>
      <c r="I26" s="98"/>
      <c r="J26" s="104"/>
    </row>
    <row r="27" spans="1:10" ht="45">
      <c r="A27" s="125" t="s">
        <v>214</v>
      </c>
      <c r="B27" s="125" t="s">
        <v>215</v>
      </c>
      <c r="C27" s="199" t="s">
        <v>93</v>
      </c>
      <c r="D27" s="101" t="s">
        <v>216</v>
      </c>
      <c r="E27" s="117" t="s">
        <v>345</v>
      </c>
      <c r="F27" s="94" t="s">
        <v>346</v>
      </c>
      <c r="G27" s="98">
        <v>30000</v>
      </c>
      <c r="H27" s="102">
        <v>30000</v>
      </c>
      <c r="I27" s="104"/>
      <c r="J27" s="104"/>
    </row>
    <row r="28" spans="1:10" ht="25.5">
      <c r="A28" s="25" t="s">
        <v>217</v>
      </c>
      <c r="B28" s="25" t="s">
        <v>218</v>
      </c>
      <c r="C28" s="27"/>
      <c r="D28" s="28" t="s">
        <v>219</v>
      </c>
      <c r="E28" s="117"/>
      <c r="F28" s="94"/>
      <c r="G28" s="98">
        <v>42000</v>
      </c>
      <c r="H28" s="102">
        <v>42000</v>
      </c>
      <c r="I28" s="104"/>
      <c r="J28" s="104"/>
    </row>
    <row r="29" spans="1:10" ht="120">
      <c r="A29" s="132" t="s">
        <v>220</v>
      </c>
      <c r="B29" s="125">
        <v>3121</v>
      </c>
      <c r="C29" s="202">
        <v>1040</v>
      </c>
      <c r="D29" s="101" t="s">
        <v>222</v>
      </c>
      <c r="E29" s="117" t="s">
        <v>347</v>
      </c>
      <c r="F29" s="94" t="s">
        <v>348</v>
      </c>
      <c r="G29" s="98">
        <v>42000</v>
      </c>
      <c r="H29" s="102">
        <v>42000</v>
      </c>
      <c r="I29" s="104"/>
      <c r="J29" s="104"/>
    </row>
    <row r="30" spans="1:10" ht="15">
      <c r="A30" s="25" t="s">
        <v>223</v>
      </c>
      <c r="B30" s="25" t="s">
        <v>106</v>
      </c>
      <c r="C30" s="27"/>
      <c r="D30" s="28" t="s">
        <v>107</v>
      </c>
      <c r="E30" s="203"/>
      <c r="F30" s="94"/>
      <c r="G30" s="98">
        <v>100000</v>
      </c>
      <c r="H30" s="102">
        <v>100000</v>
      </c>
      <c r="I30" s="104"/>
      <c r="J30" s="104"/>
    </row>
    <row r="31" spans="1:10" ht="60">
      <c r="A31" s="100" t="s">
        <v>224</v>
      </c>
      <c r="B31" s="134">
        <v>3242</v>
      </c>
      <c r="C31" s="134">
        <v>1090</v>
      </c>
      <c r="D31" s="103" t="s">
        <v>111</v>
      </c>
      <c r="E31" s="92" t="s">
        <v>349</v>
      </c>
      <c r="F31" s="94" t="s">
        <v>340</v>
      </c>
      <c r="G31" s="98">
        <v>100000</v>
      </c>
      <c r="H31" s="102">
        <v>100000</v>
      </c>
      <c r="I31" s="104"/>
      <c r="J31" s="104"/>
    </row>
    <row r="32" spans="1:10" ht="15">
      <c r="A32" s="114" t="s">
        <v>84</v>
      </c>
      <c r="B32" s="93"/>
      <c r="C32" s="119"/>
      <c r="D32" s="120" t="s">
        <v>85</v>
      </c>
      <c r="E32" s="121"/>
      <c r="F32" s="122"/>
      <c r="G32" s="98">
        <f>H32+I32</f>
        <v>2196800</v>
      </c>
      <c r="H32" s="98">
        <f>H34+H35</f>
        <v>1333800</v>
      </c>
      <c r="I32" s="123">
        <v>863000</v>
      </c>
      <c r="J32" s="123">
        <v>863000</v>
      </c>
    </row>
    <row r="33" spans="1:10" ht="15">
      <c r="A33" s="114" t="s">
        <v>86</v>
      </c>
      <c r="B33" s="93"/>
      <c r="C33" s="119"/>
      <c r="D33" s="120" t="s">
        <v>85</v>
      </c>
      <c r="E33" s="121"/>
      <c r="F33" s="122"/>
      <c r="G33" s="98">
        <v>2196800</v>
      </c>
      <c r="H33" s="123">
        <v>1333800</v>
      </c>
      <c r="I33" s="124">
        <v>863000</v>
      </c>
      <c r="J33" s="124">
        <v>863000</v>
      </c>
    </row>
    <row r="34" spans="1:10" ht="51">
      <c r="A34" s="125" t="s">
        <v>87</v>
      </c>
      <c r="B34" s="125" t="s">
        <v>88</v>
      </c>
      <c r="C34" s="199" t="s">
        <v>89</v>
      </c>
      <c r="D34" s="204" t="s">
        <v>350</v>
      </c>
      <c r="E34" s="205" t="s">
        <v>351</v>
      </c>
      <c r="F34" s="129" t="s">
        <v>352</v>
      </c>
      <c r="G34" s="98">
        <v>1133000</v>
      </c>
      <c r="H34" s="124">
        <v>270000</v>
      </c>
      <c r="I34" s="124">
        <v>863000</v>
      </c>
      <c r="J34" s="124">
        <v>863000</v>
      </c>
    </row>
    <row r="35" spans="1:10" ht="51">
      <c r="A35" s="125" t="s">
        <v>87</v>
      </c>
      <c r="B35" s="125" t="s">
        <v>88</v>
      </c>
      <c r="C35" s="199" t="s">
        <v>89</v>
      </c>
      <c r="D35" s="204" t="s">
        <v>350</v>
      </c>
      <c r="E35" s="136" t="s">
        <v>353</v>
      </c>
      <c r="F35" s="206" t="s">
        <v>354</v>
      </c>
      <c r="G35" s="98">
        <v>1063800</v>
      </c>
      <c r="H35" s="124">
        <v>1063800</v>
      </c>
      <c r="I35" s="124"/>
      <c r="J35" s="124"/>
    </row>
    <row r="36" spans="1:10" ht="28.5">
      <c r="A36" s="114" t="s">
        <v>101</v>
      </c>
      <c r="B36" s="93"/>
      <c r="C36" s="119"/>
      <c r="D36" s="120" t="s">
        <v>102</v>
      </c>
      <c r="E36" s="128"/>
      <c r="F36" s="129"/>
      <c r="G36" s="98">
        <f>H36+I36</f>
        <v>658393</v>
      </c>
      <c r="H36" s="123">
        <f>H39+H40+H41+H42+H44+H45+H47+H49</f>
        <v>658393</v>
      </c>
      <c r="I36" s="123"/>
      <c r="J36" s="123"/>
    </row>
    <row r="37" spans="1:10" ht="28.5">
      <c r="A37" s="114" t="s">
        <v>103</v>
      </c>
      <c r="B37" s="93"/>
      <c r="C37" s="119"/>
      <c r="D37" s="120" t="s">
        <v>102</v>
      </c>
      <c r="E37" s="128"/>
      <c r="F37" s="129"/>
      <c r="G37" s="98">
        <f>G36</f>
        <v>658393</v>
      </c>
      <c r="H37" s="123">
        <f>H36</f>
        <v>658393</v>
      </c>
      <c r="I37" s="123"/>
      <c r="J37" s="123"/>
    </row>
    <row r="38" spans="1:10" ht="63.75">
      <c r="A38" s="25" t="s">
        <v>257</v>
      </c>
      <c r="B38" s="25" t="s">
        <v>258</v>
      </c>
      <c r="C38" s="27"/>
      <c r="D38" s="28" t="s">
        <v>259</v>
      </c>
      <c r="E38" s="128"/>
      <c r="F38" s="129"/>
      <c r="G38" s="98">
        <v>217800</v>
      </c>
      <c r="H38" s="123">
        <v>217800</v>
      </c>
      <c r="I38" s="123"/>
      <c r="J38" s="123"/>
    </row>
    <row r="39" spans="1:10" ht="120">
      <c r="A39" s="125" t="s">
        <v>260</v>
      </c>
      <c r="B39" s="125" t="s">
        <v>261</v>
      </c>
      <c r="C39" s="199" t="s">
        <v>199</v>
      </c>
      <c r="D39" s="101" t="s">
        <v>262</v>
      </c>
      <c r="E39" s="135" t="s">
        <v>355</v>
      </c>
      <c r="F39" s="207" t="s">
        <v>356</v>
      </c>
      <c r="G39" s="98">
        <v>50000</v>
      </c>
      <c r="H39" s="124">
        <v>50000</v>
      </c>
      <c r="I39" s="130"/>
      <c r="J39" s="130"/>
    </row>
    <row r="40" spans="1:10" ht="120">
      <c r="A40" s="125" t="s">
        <v>263</v>
      </c>
      <c r="B40" s="125" t="s">
        <v>264</v>
      </c>
      <c r="C40" s="199" t="s">
        <v>265</v>
      </c>
      <c r="D40" s="101" t="s">
        <v>266</v>
      </c>
      <c r="E40" s="135" t="s">
        <v>355</v>
      </c>
      <c r="F40" s="137" t="s">
        <v>356</v>
      </c>
      <c r="G40" s="98">
        <v>102800</v>
      </c>
      <c r="H40" s="124">
        <v>102800</v>
      </c>
      <c r="I40" s="130"/>
      <c r="J40" s="130"/>
    </row>
    <row r="41" spans="1:10" ht="120">
      <c r="A41" s="125" t="s">
        <v>267</v>
      </c>
      <c r="B41" s="125" t="s">
        <v>268</v>
      </c>
      <c r="C41" s="199" t="s">
        <v>265</v>
      </c>
      <c r="D41" s="101" t="s">
        <v>269</v>
      </c>
      <c r="E41" s="135" t="s">
        <v>355</v>
      </c>
      <c r="F41" s="137" t="s">
        <v>356</v>
      </c>
      <c r="G41" s="98">
        <f>H41+I41</f>
        <v>50000</v>
      </c>
      <c r="H41" s="124">
        <v>50000</v>
      </c>
      <c r="I41" s="130"/>
      <c r="J41" s="130"/>
    </row>
    <row r="42" spans="1:10" ht="120">
      <c r="A42" s="125" t="s">
        <v>270</v>
      </c>
      <c r="B42" s="125" t="s">
        <v>271</v>
      </c>
      <c r="C42" s="199" t="s">
        <v>265</v>
      </c>
      <c r="D42" s="101" t="s">
        <v>272</v>
      </c>
      <c r="E42" s="135" t="s">
        <v>355</v>
      </c>
      <c r="F42" s="137" t="s">
        <v>356</v>
      </c>
      <c r="G42" s="98">
        <f>H42+I42</f>
        <v>15000</v>
      </c>
      <c r="H42" s="124">
        <v>15000</v>
      </c>
      <c r="I42" s="130"/>
      <c r="J42" s="130"/>
    </row>
    <row r="43" spans="1:10" ht="25.5">
      <c r="A43" s="25" t="s">
        <v>285</v>
      </c>
      <c r="B43" s="25" t="s">
        <v>286</v>
      </c>
      <c r="C43" s="27"/>
      <c r="D43" s="28" t="s">
        <v>287</v>
      </c>
      <c r="E43" s="135"/>
      <c r="F43" s="137"/>
      <c r="G43" s="98">
        <v>50000</v>
      </c>
      <c r="H43" s="124">
        <v>50000</v>
      </c>
      <c r="I43" s="130"/>
      <c r="J43" s="130"/>
    </row>
    <row r="44" spans="1:10" ht="120">
      <c r="A44" s="125" t="s">
        <v>288</v>
      </c>
      <c r="B44" s="125" t="s">
        <v>289</v>
      </c>
      <c r="C44" s="199" t="s">
        <v>93</v>
      </c>
      <c r="D44" s="101" t="s">
        <v>290</v>
      </c>
      <c r="E44" s="92" t="s">
        <v>357</v>
      </c>
      <c r="F44" s="94" t="s">
        <v>358</v>
      </c>
      <c r="G44" s="98">
        <v>50000</v>
      </c>
      <c r="H44" s="124">
        <v>50000</v>
      </c>
      <c r="I44" s="130"/>
      <c r="J44" s="130"/>
    </row>
    <row r="45" spans="1:10" ht="90">
      <c r="A45" s="125" t="s">
        <v>291</v>
      </c>
      <c r="B45" s="125" t="s">
        <v>292</v>
      </c>
      <c r="C45" s="199" t="s">
        <v>293</v>
      </c>
      <c r="D45" s="101" t="s">
        <v>294</v>
      </c>
      <c r="E45" s="136" t="s">
        <v>359</v>
      </c>
      <c r="F45" s="208" t="s">
        <v>360</v>
      </c>
      <c r="G45" s="98">
        <v>310000</v>
      </c>
      <c r="H45" s="124">
        <v>310000</v>
      </c>
      <c r="I45" s="130"/>
      <c r="J45" s="130"/>
    </row>
    <row r="46" spans="1:10" ht="25.5">
      <c r="A46" s="25" t="s">
        <v>295</v>
      </c>
      <c r="B46" s="25" t="s">
        <v>296</v>
      </c>
      <c r="C46" s="27"/>
      <c r="D46" s="28" t="s">
        <v>297</v>
      </c>
      <c r="E46" s="136"/>
      <c r="F46" s="208"/>
      <c r="G46" s="98">
        <v>22200</v>
      </c>
      <c r="H46" s="124">
        <v>22200</v>
      </c>
      <c r="I46" s="130"/>
      <c r="J46" s="130"/>
    </row>
    <row r="47" spans="1:10" ht="120">
      <c r="A47" s="125" t="s">
        <v>298</v>
      </c>
      <c r="B47" s="125" t="s">
        <v>299</v>
      </c>
      <c r="C47" s="199" t="s">
        <v>293</v>
      </c>
      <c r="D47" s="101" t="s">
        <v>300</v>
      </c>
      <c r="E47" s="135" t="s">
        <v>355</v>
      </c>
      <c r="F47" s="137" t="s">
        <v>356</v>
      </c>
      <c r="G47" s="98">
        <f>H47+I47</f>
        <v>22200</v>
      </c>
      <c r="H47" s="102">
        <v>22200</v>
      </c>
      <c r="I47" s="130"/>
      <c r="J47" s="130"/>
    </row>
    <row r="48" spans="1:10" ht="15">
      <c r="A48" s="25" t="s">
        <v>105</v>
      </c>
      <c r="B48" s="25" t="s">
        <v>106</v>
      </c>
      <c r="C48" s="27"/>
      <c r="D48" s="28" t="s">
        <v>107</v>
      </c>
      <c r="E48" s="135"/>
      <c r="F48" s="137"/>
      <c r="G48" s="98">
        <v>58393</v>
      </c>
      <c r="H48" s="102">
        <v>58393</v>
      </c>
      <c r="I48" s="130"/>
      <c r="J48" s="130"/>
    </row>
    <row r="49" spans="1:10" ht="135">
      <c r="A49" s="132" t="s">
        <v>108</v>
      </c>
      <c r="B49" s="125">
        <v>3242</v>
      </c>
      <c r="C49" s="199">
        <v>1090</v>
      </c>
      <c r="D49" s="101" t="s">
        <v>111</v>
      </c>
      <c r="E49" s="135" t="s">
        <v>361</v>
      </c>
      <c r="F49" s="137" t="s">
        <v>356</v>
      </c>
      <c r="G49" s="98">
        <v>58393</v>
      </c>
      <c r="H49" s="102">
        <v>58393</v>
      </c>
      <c r="I49" s="130"/>
      <c r="J49" s="130"/>
    </row>
    <row r="50" spans="1:10" ht="15">
      <c r="A50" s="114" t="s">
        <v>112</v>
      </c>
      <c r="B50" s="93"/>
      <c r="C50" s="209"/>
      <c r="D50" s="116" t="s">
        <v>113</v>
      </c>
      <c r="E50" s="136"/>
      <c r="F50" s="137"/>
      <c r="G50" s="210">
        <v>90000</v>
      </c>
      <c r="H50" s="210">
        <v>90000</v>
      </c>
      <c r="I50" s="123"/>
      <c r="J50" s="123"/>
    </row>
    <row r="51" spans="1:10" ht="15">
      <c r="A51" s="114" t="s">
        <v>114</v>
      </c>
      <c r="B51" s="93"/>
      <c r="C51" s="209"/>
      <c r="D51" s="116" t="s">
        <v>113</v>
      </c>
      <c r="E51" s="136"/>
      <c r="F51" s="137"/>
      <c r="G51" s="210">
        <v>90000</v>
      </c>
      <c r="H51" s="210">
        <v>90000</v>
      </c>
      <c r="I51" s="123"/>
      <c r="J51" s="123"/>
    </row>
    <row r="52" spans="1:10" ht="25.5">
      <c r="A52" s="25" t="s">
        <v>311</v>
      </c>
      <c r="B52" s="25" t="s">
        <v>312</v>
      </c>
      <c r="C52" s="27"/>
      <c r="D52" s="28" t="s">
        <v>313</v>
      </c>
      <c r="E52" s="136"/>
      <c r="F52" s="137"/>
      <c r="G52" s="210">
        <v>20000</v>
      </c>
      <c r="H52" s="210">
        <v>20000</v>
      </c>
      <c r="I52" s="123"/>
      <c r="J52" s="123"/>
    </row>
    <row r="53" spans="1:10" ht="60">
      <c r="A53" s="125" t="s">
        <v>318</v>
      </c>
      <c r="B53" s="125" t="s">
        <v>319</v>
      </c>
      <c r="C53" s="199" t="s">
        <v>316</v>
      </c>
      <c r="D53" s="101" t="s">
        <v>320</v>
      </c>
      <c r="E53" s="136" t="s">
        <v>362</v>
      </c>
      <c r="F53" s="137" t="s">
        <v>363</v>
      </c>
      <c r="G53" s="210">
        <v>20000</v>
      </c>
      <c r="H53" s="210">
        <v>20000</v>
      </c>
      <c r="I53" s="123"/>
      <c r="J53" s="123"/>
    </row>
    <row r="54" spans="1:10" ht="15">
      <c r="A54" s="25" t="s">
        <v>321</v>
      </c>
      <c r="B54" s="25" t="s">
        <v>322</v>
      </c>
      <c r="C54" s="27"/>
      <c r="D54" s="28" t="s">
        <v>323</v>
      </c>
      <c r="E54" s="136"/>
      <c r="F54" s="137"/>
      <c r="G54" s="210">
        <v>70000</v>
      </c>
      <c r="H54" s="210">
        <v>70000</v>
      </c>
      <c r="I54" s="123"/>
      <c r="J54" s="123"/>
    </row>
    <row r="55" spans="1:10" ht="60">
      <c r="A55" s="125" t="s">
        <v>324</v>
      </c>
      <c r="B55" s="125" t="s">
        <v>325</v>
      </c>
      <c r="C55" s="199" t="s">
        <v>230</v>
      </c>
      <c r="D55" s="101" t="s">
        <v>326</v>
      </c>
      <c r="E55" s="117" t="s">
        <v>364</v>
      </c>
      <c r="F55" s="138" t="s">
        <v>365</v>
      </c>
      <c r="G55" s="210">
        <v>35000</v>
      </c>
      <c r="H55" s="210">
        <v>35000</v>
      </c>
      <c r="I55" s="123"/>
      <c r="J55" s="123"/>
    </row>
    <row r="56" spans="1:10" ht="60">
      <c r="A56" s="125" t="s">
        <v>327</v>
      </c>
      <c r="B56" s="125" t="s">
        <v>328</v>
      </c>
      <c r="C56" s="199" t="s">
        <v>230</v>
      </c>
      <c r="D56" s="101" t="s">
        <v>329</v>
      </c>
      <c r="E56" s="136" t="s">
        <v>364</v>
      </c>
      <c r="F56" s="137" t="s">
        <v>365</v>
      </c>
      <c r="G56" s="210">
        <v>35000</v>
      </c>
      <c r="H56" s="211">
        <v>35000</v>
      </c>
      <c r="I56" s="123"/>
      <c r="J56" s="123"/>
    </row>
    <row r="57" spans="1:10" ht="18.75">
      <c r="A57" s="139"/>
      <c r="B57" s="140"/>
      <c r="C57" s="139"/>
      <c r="D57" s="141" t="s">
        <v>188</v>
      </c>
      <c r="E57" s="142"/>
      <c r="F57" s="142"/>
      <c r="G57" s="98">
        <f>H57+I57</f>
        <v>13307793</v>
      </c>
      <c r="H57" s="143">
        <f>H11+H18+H32+H36+H50</f>
        <v>11944793</v>
      </c>
      <c r="I57" s="143">
        <f>I11+I18+I32+I36+I50</f>
        <v>1363000</v>
      </c>
      <c r="J57" s="143">
        <f>J11+J18+J32+J36+J50</f>
        <v>1363000</v>
      </c>
    </row>
    <row r="58" spans="1:10" ht="15.75">
      <c r="A58" s="192" t="s">
        <v>366</v>
      </c>
      <c r="B58" s="192"/>
      <c r="C58" s="192"/>
      <c r="D58" s="192"/>
      <c r="E58" s="212"/>
      <c r="F58" s="212"/>
      <c r="G58" s="144"/>
      <c r="H58" s="144"/>
      <c r="I58" s="144"/>
      <c r="J58" s="144"/>
    </row>
  </sheetData>
  <sheetProtection/>
  <mergeCells count="16">
    <mergeCell ref="G9:G10"/>
    <mergeCell ref="H9:H10"/>
    <mergeCell ref="I9:J9"/>
    <mergeCell ref="A58:F58"/>
    <mergeCell ref="A9:A10"/>
    <mergeCell ref="B9:B10"/>
    <mergeCell ref="C9:C10"/>
    <mergeCell ref="D9:D10"/>
    <mergeCell ref="E9:E10"/>
    <mergeCell ref="F9:F10"/>
    <mergeCell ref="A1:J1"/>
    <mergeCell ref="H2:J2"/>
    <mergeCell ref="H3:J3"/>
    <mergeCell ref="A4:J4"/>
    <mergeCell ref="A5:J5"/>
    <mergeCell ref="A6:J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</dc:creator>
  <cp:keywords/>
  <dc:description/>
  <cp:lastModifiedBy>1</cp:lastModifiedBy>
  <cp:lastPrinted>2020-02-13T12:32:21Z</cp:lastPrinted>
  <dcterms:created xsi:type="dcterms:W3CDTF">2020-02-13T12:31:17Z</dcterms:created>
  <dcterms:modified xsi:type="dcterms:W3CDTF">2020-03-11T06:29:22Z</dcterms:modified>
  <cp:category/>
  <cp:version/>
  <cp:contentType/>
  <cp:contentStatus/>
</cp:coreProperties>
</file>