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20" windowHeight="113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<sst xmlns="http://schemas.openxmlformats.org/spreadsheetml/2006/main" count="508" uniqueCount="284">
  <si>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</si>
  <si>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</si>
  <si>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</si>
  <si>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</si>
  <si>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</si>
  <si>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</si>
  <si>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</si>
  <si>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</si>
  <si>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</si>
  <si>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</si>
  <si>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</si>
  <si>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</si>
  <si>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</si>
  <si>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</si>
  <si>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</si>
  <si>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ДОХОДИ
районного  бюджету на 2019 рік</t>
  </si>
  <si>
    <t>(зміни)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</si>
  <si>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</si>
  <si>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до рішення 26 сесії Чечельницької районної ради</t>
  </si>
  <si>
    <t xml:space="preserve">7 скликання </t>
  </si>
  <si>
    <t>22.11.2019 № 557</t>
  </si>
  <si>
    <t>Г. ЛИСЕНКО</t>
  </si>
  <si>
    <t>Керуючий справами виконавчого апарату районної ради</t>
  </si>
  <si>
    <t>Додаток 2</t>
  </si>
  <si>
    <t>до рішення 26 сесії  Чечельницької районної ради</t>
  </si>
  <si>
    <t>7 скликання</t>
  </si>
  <si>
    <t>ФІНАНСУВАННЯ
районного бюджету на 2019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</si>
  <si>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</si>
  <si>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</si>
  <si>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</si>
  <si>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</si>
  <si>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</si>
  <si>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</si>
  <si>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</si>
  <si>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</si>
  <si>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</si>
  <si>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</si>
  <si>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</si>
  <si>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Керуючий справами виконавчого апарату  районної ради</t>
  </si>
  <si>
    <t>Додаток 3</t>
  </si>
  <si>
    <t>до рішення 26 сесії Чечельницької районної ради 7 скликання</t>
  </si>
  <si>
    <t>РОЗПОДІЛ</t>
  </si>
  <si>
    <t>видатків районного бюджету на 2019 рік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</si>
  <si>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</si>
  <si>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</si>
  <si>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</si>
  <si>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</si>
  <si>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</si>
  <si>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</si>
  <si>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</si>
  <si>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</si>
  <si>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</si>
  <si>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</si>
  <si>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</si>
  <si>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Чечельницька районна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</si>
  <si>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</si>
  <si>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</si>
  <si>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</si>
  <si>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</si>
  <si>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</si>
  <si>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0113192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</si>
  <si>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</si>
  <si>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</si>
  <si>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</si>
  <si>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</si>
  <si>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3242</t>
  </si>
  <si>
    <t>1090</t>
  </si>
  <si>
    <t>Інші заходи у сфері соціального захисту і соціального забезпечення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</si>
  <si>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</si>
  <si>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</si>
  <si>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</si>
  <si>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</si>
  <si>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</si>
  <si>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</si>
  <si>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</si>
  <si>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</si>
  <si>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</si>
  <si>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</si>
  <si>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</si>
  <si>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</si>
  <si>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</si>
  <si>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</si>
  <si>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</si>
  <si>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</si>
  <si>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</si>
  <si>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</si>
  <si>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</si>
  <si>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</si>
  <si>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</si>
  <si>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</si>
  <si>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</si>
  <si>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</si>
  <si>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</si>
  <si>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</si>
  <si>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</si>
  <si>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</si>
  <si>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</si>
  <si>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</si>
  <si>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</si>
  <si>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</si>
  <si>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</si>
  <si>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</si>
  <si>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</si>
  <si>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</si>
  <si>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</si>
  <si>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</si>
  <si>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</si>
  <si>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</si>
  <si>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</si>
  <si>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</si>
  <si>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</si>
  <si>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</si>
  <si>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</si>
  <si>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</si>
  <si>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</si>
  <si>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</si>
  <si>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населенння</t>
  </si>
  <si>
    <t>0810000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</si>
  <si>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</si>
  <si>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</si>
  <si>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</si>
  <si>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</si>
  <si>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</si>
  <si>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</si>
  <si>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</si>
  <si>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0813044</t>
  </si>
  <si>
    <t>3044</t>
  </si>
  <si>
    <t>Надання допомоги на дітей, над якими встановлено опіку чи піклування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</si>
  <si>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</si>
  <si>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</si>
  <si>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</si>
  <si>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</si>
  <si>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</si>
  <si>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</si>
  <si>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</si>
  <si>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</si>
  <si>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</si>
  <si>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</si>
  <si>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</si>
  <si>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</si>
  <si>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</si>
  <si>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</si>
  <si>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</si>
  <si>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1000000</t>
  </si>
  <si>
    <t>Відділ культури і туризму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</si>
  <si>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</si>
  <si>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</si>
  <si>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</si>
  <si>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</si>
  <si>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</si>
  <si>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</si>
  <si>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</si>
  <si>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</si>
  <si>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</si>
  <si>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</si>
  <si>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</si>
  <si>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</si>
  <si>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</si>
  <si>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</si>
  <si>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</si>
  <si>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1014082</t>
  </si>
  <si>
    <t>4082</t>
  </si>
  <si>
    <t>0829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</si>
  <si>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</si>
  <si>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</si>
  <si>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</si>
  <si>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</si>
  <si>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</si>
  <si>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</si>
  <si>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</si>
  <si>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3700000</t>
  </si>
  <si>
    <t>Фінансове управління Чечельницької РДА</t>
  </si>
  <si>
    <t>3710000</t>
  </si>
  <si>
    <t>3718700</t>
  </si>
  <si>
    <t>8700</t>
  </si>
  <si>
    <t>Резервний фонд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</si>
  <si>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</si>
  <si>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</si>
  <si>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</si>
  <si>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</si>
  <si>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</si>
  <si>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Додаток  4</t>
  </si>
  <si>
    <t>до рішення  26 сесії Чечельницької районної ради 7 скликання</t>
  </si>
  <si>
    <t xml:space="preserve"> 22.11.2019 № 557</t>
  </si>
  <si>
    <t xml:space="preserve">Міжбюджетні трансферти районного бюджету </t>
  </si>
  <si>
    <t>на 2019 рік</t>
  </si>
  <si>
    <t xml:space="preserve">Код 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</si>
  <si>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</si>
  <si>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</si>
  <si>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</si>
  <si>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 :</t>
  </si>
  <si>
    <t>субвенції</t>
  </si>
  <si>
    <t xml:space="preserve">субвенції </t>
  </si>
  <si>
    <t>загального фонду на :</t>
  </si>
  <si>
    <t>спеціального фонду на:</t>
  </si>
  <si>
    <t>загального фонду на:</t>
  </si>
  <si>
    <t>інші субвенції з місцевих бюджетів</t>
  </si>
  <si>
    <t>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</si>
  <si>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0525080400</t>
  </si>
  <si>
    <t>с.Білий Камінь</t>
  </si>
  <si>
    <t>0525081300</t>
  </si>
  <si>
    <t>с.Бондурівка</t>
  </si>
  <si>
    <t>0525082200</t>
  </si>
  <si>
    <t>с.Вербка</t>
  </si>
  <si>
    <t>0525082600</t>
  </si>
  <si>
    <t>с.Демівка</t>
  </si>
  <si>
    <t>0525083200</t>
  </si>
  <si>
    <t>с.Каташин</t>
  </si>
  <si>
    <t>0525083900</t>
  </si>
  <si>
    <t>с.Луги</t>
  </si>
  <si>
    <t>0525084800</t>
  </si>
  <si>
    <t>с.Рогізка</t>
  </si>
  <si>
    <t>0525087500</t>
  </si>
  <si>
    <t>с.Попова Гребля</t>
  </si>
  <si>
    <t>0525055100</t>
  </si>
  <si>
    <t xml:space="preserve">смт.Чечельник </t>
  </si>
  <si>
    <t>02325000000</t>
  </si>
  <si>
    <t>обласний бюджет</t>
  </si>
  <si>
    <t>Всього</t>
  </si>
  <si>
    <t>М.Кременюк</t>
  </si>
  <si>
    <t>О.Тимофієва</t>
  </si>
  <si>
    <t xml:space="preserve">    ДОДАТОК 5</t>
  </si>
  <si>
    <t>до рішення 26 сесії Чечельницької районної  ради 7 скликання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</si>
  <si>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</si>
  <si>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 xml:space="preserve">Найменування  об’єкта  відповідно  до проектно- кошторисної документації </t>
  </si>
  <si>
    <t>Строк реалізації об'єкта (рік початку і завершення)</t>
  </si>
  <si>
    <t xml:space="preserve">Загальна вартість об'єкта, гривень </t>
  </si>
  <si>
    <t>Обсяг видатків бюджету розвитку, гривень</t>
  </si>
  <si>
    <t>Рівень будівельної готовності об'єкта на кінець бюджетного періоду%</t>
  </si>
  <si>
    <t xml:space="preserve">капітальні видатки </t>
  </si>
  <si>
    <t>Придбання медичного обладнання для КНП "Чечельницька ЦРЛ"</t>
  </si>
  <si>
    <t>Проведення ремонду приміщення КНП"Чечельницький ЦПМСД"</t>
  </si>
  <si>
    <t>Придбання телемедичного обладнання для амбулаторії с.Вербка та с.Ольгопіль</t>
  </si>
  <si>
    <t>Придбання житла</t>
  </si>
  <si>
    <t xml:space="preserve">придбання спортивного обладнання </t>
  </si>
  <si>
    <t>Відділу культури та туризму райдержадміністрації для будівництва котельні музичної школи</t>
  </si>
  <si>
    <t xml:space="preserve">Всього </t>
  </si>
  <si>
    <t>Керуючий справами виконавчого апарату районної ради                                                                                                 Г. ЛИСЕНКО</t>
  </si>
  <si>
    <t>коштів бюджету розвитку за об'єктами у 2019 році</t>
  </si>
  <si>
    <t>ДОДАТОК</t>
  </si>
  <si>
    <t>витрат місцевого бюджету на реалізацію місцевих/регіональних програм</t>
  </si>
  <si>
    <t>у 2019 році</t>
  </si>
  <si>
    <t xml:space="preserve">         (зміни)</t>
  </si>
  <si>
    <t>грн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</si>
  <si>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</si>
  <si>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</si>
  <si>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Чечельницька районна рада(відповідальний виконавець)</t>
  </si>
  <si>
    <t>районна Програми збереження архівних фондів на 2018 -2020 рр.</t>
  </si>
  <si>
    <t>24.11.2017 № 302</t>
  </si>
  <si>
    <t>Районна програма військово-патріотичного виховання молоді ,забезпечення заходів з призову,оборони,мобілізації та цивільного захисту на території району на 2017-2021рр</t>
  </si>
  <si>
    <t>23.12.2016 №180</t>
  </si>
  <si>
    <t>Районна програма підтримки діяльності громадських організацій ветеранів війни та праці, інвалідів та інших категорій населення на 2017-2020 роки</t>
  </si>
  <si>
    <t>28.04.2017 № 223</t>
  </si>
  <si>
    <t>Районна програма надання матеріальної допомоги жителям Чечельницького району на 2018-2020 роки</t>
  </si>
  <si>
    <t>16.02.2018 № 357</t>
  </si>
  <si>
    <t>Чечельницька районна державна адміністрація</t>
  </si>
  <si>
    <t>районна програма підтримки комунального некомерційного підприємства "Чечельницький центр первинної медико-санітарної допомоги"Чечельницької районної ради Вінницької області на 2018-2022 роки</t>
  </si>
  <si>
    <t>7.11.2018 № 439</t>
  </si>
  <si>
    <t xml:space="preserve">районна  Програма фінансової підтримки комунального некомерційного підприємства „Чечельницька центральна районна лікарня „ Чельницької районної ради Вінницької області” на 2019-2021 роки </t>
  </si>
  <si>
    <t>14.12.2018 № 474</t>
  </si>
  <si>
    <t>Програма поліпшення медичного обслуговування населення Чечельницького району на 2017-2020 роки</t>
  </si>
  <si>
    <t>21.07.2016 № 254</t>
  </si>
  <si>
    <t>Районна програма  ”Майбутнє Чечельниччини в збереженні здоров”я”на 2016-2020 роки</t>
  </si>
  <si>
    <t>15.07.2016 № 92</t>
  </si>
  <si>
    <t>Районна програма відпочинку та оздоровлення дітей і молоді на 2019-2023 роки</t>
  </si>
  <si>
    <t>14.12.2018  №475</t>
  </si>
  <si>
    <t>Районна цільова програма роботи з обдарованою молоддю на 2018-2022 роки</t>
  </si>
  <si>
    <t>15.12.2017 №335</t>
  </si>
  <si>
    <t>Програма підримки фізичних осіб ,що надають соціальні послуги громадянам Чечельницького району на 2019 рік</t>
  </si>
  <si>
    <t>14.12.2018 № 472</t>
  </si>
  <si>
    <t>районна Програма соціального захисту інвалідів, ветеранів війни та праці, громадян, які постраждали внаслідок Чорнобильської катастрофи,пенсіонерів та незахищених верств населення Чечельницького району на 2018-2022 роки</t>
  </si>
  <si>
    <t>15.12.2017 №326</t>
  </si>
  <si>
    <t>Районна комплексної програми соціальної підтримки  учасників антитерористичної операції та членів їх сімей на 2018-2022 роки</t>
  </si>
  <si>
    <t>15.12.2017 № 327</t>
  </si>
  <si>
    <t>Цільова соціальна Програма розвитку фізичної культури і спорту  у Чечельницькому районі на 2017-2020 роки</t>
  </si>
  <si>
    <t>23.12.2016 № 179</t>
  </si>
  <si>
    <t>Фінансове управління Чечельницької райдержадміністрації</t>
  </si>
  <si>
    <t>Програма поліпшення техногенної та пожежної безпеки населених пунктів та об”єктів усіх форм власності , розвитку інфраструктури підрозділів Державної служби України з надзвичайних ситуацій  Чечельницького району на 2016-2020роки</t>
  </si>
  <si>
    <t>18.12.2015 №14</t>
  </si>
  <si>
    <t>Програми забезпечення виконання Чечельницькою районною державною адміністрацією повноважень, делегованих Чечельницькою районною радою на 2017-2018 роки</t>
  </si>
  <si>
    <t>25.11.2016 № 153</t>
  </si>
  <si>
    <t>програма поліпшення сервісу обслуговування платників податків Чечельницького району та збільшення надходжень до державного та місцевого бюджету на 2018-2022 роки</t>
  </si>
  <si>
    <t>15.12.2017 № 329</t>
  </si>
  <si>
    <t xml:space="preserve">Керуючий справами виконавчого апарату районної ради                                                                    Г. ЛИСЕНКО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</si>
</sst>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00"/>
    <numFmt numFmtId="174" formatCode="0.0"/>
  </numFmts>
  <fonts count="6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2"/>
      <color indexed="5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2" fillId="0" borderId="0">
      <alignment vertical="top"/>
      <protection/>
    </xf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22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5" fillId="0" borderId="16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36" fillId="0" borderId="10" xfId="0" applyFont="1" applyFill="1" applyBorder="1" applyAlignment="1">
      <alignment vertical="center" wrapText="1"/>
    </xf>
    <xf numFmtId="1" fontId="36" fillId="0" borderId="10" xfId="0" applyNumberFormat="1" applyFont="1" applyFill="1" applyBorder="1" applyAlignment="1">
      <alignment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/>
    </xf>
    <xf numFmtId="1" fontId="21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1" fontId="37" fillId="0" borderId="0" xfId="0" applyNumberFormat="1" applyFont="1" applyFill="1" applyAlignment="1">
      <alignment wrapText="1"/>
    </xf>
    <xf numFmtId="1" fontId="37" fillId="0" borderId="0" xfId="0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" fontId="37" fillId="0" borderId="0" xfId="0" applyNumberFormat="1" applyFont="1" applyFill="1" applyBorder="1" applyAlignment="1">
      <alignment wrapText="1"/>
    </xf>
    <xf numFmtId="0" fontId="36" fillId="0" borderId="0" xfId="0" applyFont="1" applyFill="1" applyAlignment="1">
      <alignment/>
    </xf>
    <xf numFmtId="1" fontId="37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 horizontal="right"/>
    </xf>
    <xf numFmtId="1" fontId="37" fillId="0" borderId="0" xfId="0" applyNumberFormat="1" applyFont="1" applyFill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 vertical="top" wrapText="1"/>
    </xf>
    <xf numFmtId="0" fontId="37" fillId="0" borderId="18" xfId="0" applyNumberFormat="1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9" fillId="0" borderId="18" xfId="0" applyNumberFormat="1" applyFont="1" applyFill="1" applyBorder="1" applyAlignment="1" applyProtection="1">
      <alignment horizontal="right" vertical="center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172" fontId="43" fillId="0" borderId="10" xfId="48" applyNumberFormat="1" applyFont="1" applyBorder="1" applyAlignment="1">
      <alignment vertical="top" wrapText="1"/>
      <protection/>
    </xf>
    <xf numFmtId="0" fontId="38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2" fontId="44" fillId="0" borderId="10" xfId="48" applyNumberFormat="1" applyFont="1" applyBorder="1" applyAlignment="1">
      <alignment vertical="center"/>
      <protection/>
    </xf>
    <xf numFmtId="3" fontId="44" fillId="0" borderId="10" xfId="48" applyNumberFormat="1" applyFont="1" applyBorder="1" applyAlignment="1">
      <alignment vertical="center"/>
      <protection/>
    </xf>
    <xf numFmtId="172" fontId="44" fillId="0" borderId="10" xfId="48" applyNumberFormat="1" applyFont="1" applyBorder="1">
      <alignment vertical="top"/>
      <protection/>
    </xf>
    <xf numFmtId="3" fontId="44" fillId="0" borderId="10" xfId="48" applyNumberFormat="1" applyFont="1" applyBorder="1">
      <alignment vertical="top"/>
      <protection/>
    </xf>
    <xf numFmtId="3" fontId="43" fillId="0" borderId="10" xfId="48" applyNumberFormat="1" applyFont="1" applyBorder="1">
      <alignment vertical="top"/>
      <protection/>
    </xf>
    <xf numFmtId="1" fontId="21" fillId="0" borderId="11" xfId="0" applyNumberFormat="1" applyFont="1" applyFill="1" applyBorder="1" applyAlignment="1">
      <alignment vertical="center" wrapText="1"/>
    </xf>
    <xf numFmtId="1" fontId="21" fillId="0" borderId="12" xfId="0" applyNumberFormat="1" applyFont="1" applyFill="1" applyBorder="1" applyAlignment="1">
      <alignment vertical="center" wrapText="1"/>
    </xf>
    <xf numFmtId="1" fontId="21" fillId="0" borderId="13" xfId="0" applyNumberFormat="1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horizontal="right" vertical="center" wrapText="1"/>
    </xf>
    <xf numFmtId="1" fontId="21" fillId="0" borderId="13" xfId="0" applyNumberFormat="1" applyFont="1" applyFill="1" applyBorder="1" applyAlignment="1">
      <alignment vertical="center" wrapText="1"/>
    </xf>
    <xf numFmtId="4" fontId="40" fillId="0" borderId="16" xfId="0" applyNumberFormat="1" applyFont="1" applyFill="1" applyBorder="1" applyAlignment="1">
      <alignment horizontal="right" vertical="center" wrapText="1"/>
    </xf>
    <xf numFmtId="4" fontId="21" fillId="0" borderId="16" xfId="0" applyNumberFormat="1" applyFont="1" applyFill="1" applyBorder="1" applyAlignment="1">
      <alignment horizontal="right" vertical="center" wrapText="1"/>
    </xf>
    <xf numFmtId="172" fontId="44" fillId="0" borderId="10" xfId="48" applyNumberFormat="1" applyFont="1" applyBorder="1" applyAlignment="1">
      <alignment vertical="top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172" fontId="30" fillId="0" borderId="10" xfId="0" applyNumberFormat="1" applyFont="1" applyBorder="1" applyAlignment="1">
      <alignment vertical="justify"/>
    </xf>
    <xf numFmtId="3" fontId="45" fillId="0" borderId="10" xfId="0" applyNumberFormat="1" applyFont="1" applyBorder="1" applyAlignment="1">
      <alignment vertical="justify"/>
    </xf>
    <xf numFmtId="4" fontId="45" fillId="0" borderId="10" xfId="0" applyNumberFormat="1" applyFont="1" applyBorder="1" applyAlignment="1">
      <alignment horizontal="right" vertical="justify"/>
    </xf>
    <xf numFmtId="3" fontId="46" fillId="0" borderId="10" xfId="0" applyNumberFormat="1" applyFont="1" applyBorder="1" applyAlignment="1">
      <alignment vertical="justify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top" wrapText="1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vertical="center" wrapText="1"/>
      <protection/>
    </xf>
    <xf numFmtId="0" fontId="38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2" fontId="38" fillId="0" borderId="10" xfId="0" applyNumberFormat="1" applyFont="1" applyBorder="1" applyAlignment="1" quotePrefix="1">
      <alignment vertical="center" wrapText="1"/>
    </xf>
    <xf numFmtId="1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quotePrefix="1">
      <alignment horizontal="center" vertical="center" wrapText="1"/>
    </xf>
    <xf numFmtId="2" fontId="38" fillId="0" borderId="10" xfId="0" applyNumberFormat="1" applyFont="1" applyBorder="1" applyAlignment="1" quotePrefix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173" fontId="38" fillId="0" borderId="10" xfId="0" applyNumberFormat="1" applyFont="1" applyBorder="1" applyAlignment="1" quotePrefix="1">
      <alignment vertical="center" wrapText="1"/>
    </xf>
    <xf numFmtId="0" fontId="0" fillId="0" borderId="10" xfId="53" applyFont="1" applyBorder="1" applyAlignment="1" quotePrefix="1">
      <alignment horizontal="center" vertical="center" wrapText="1"/>
      <protection/>
    </xf>
    <xf numFmtId="2" fontId="0" fillId="0" borderId="10" xfId="53" applyNumberFormat="1" applyFont="1" applyBorder="1" applyAlignment="1" quotePrefix="1">
      <alignment horizontal="center" vertical="center" wrapText="1"/>
      <protection/>
    </xf>
    <xf numFmtId="2" fontId="0" fillId="0" borderId="10" xfId="53" applyNumberFormat="1" applyFont="1" applyBorder="1" applyAlignment="1" quotePrefix="1">
      <alignment vertical="center" wrapText="1"/>
      <protection/>
    </xf>
    <xf numFmtId="0" fontId="38" fillId="0" borderId="10" xfId="0" applyFont="1" applyBorder="1" applyAlignment="1">
      <alignment horizontal="center" wrapText="1"/>
    </xf>
    <xf numFmtId="0" fontId="41" fillId="0" borderId="10" xfId="0" applyFont="1" applyBorder="1" applyAlignment="1" quotePrefix="1">
      <alignment horizontal="center" vertical="center" wrapText="1"/>
    </xf>
    <xf numFmtId="2" fontId="41" fillId="0" borderId="10" xfId="0" applyNumberFormat="1" applyFont="1" applyBorder="1" applyAlignment="1" quotePrefix="1">
      <alignment horizontal="center" vertical="center" wrapText="1"/>
    </xf>
    <xf numFmtId="2" fontId="41" fillId="0" borderId="10" xfId="0" applyNumberFormat="1" applyFont="1" applyBorder="1" applyAlignment="1" quotePrefix="1">
      <alignment vertical="center" wrapText="1"/>
    </xf>
    <xf numFmtId="0" fontId="38" fillId="0" borderId="10" xfId="0" applyFont="1" applyBorder="1" applyAlignment="1">
      <alignment vertical="center" wrapText="1"/>
    </xf>
    <xf numFmtId="173" fontId="38" fillId="0" borderId="10" xfId="0" applyNumberFormat="1" applyFont="1" applyBorder="1" applyAlignment="1" quotePrefix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173" fontId="41" fillId="0" borderId="10" xfId="0" applyNumberFormat="1" applyFont="1" applyBorder="1" applyAlignment="1" quotePrefix="1">
      <alignment vertical="center" wrapText="1"/>
    </xf>
    <xf numFmtId="172" fontId="38" fillId="0" borderId="10" xfId="48" applyNumberFormat="1" applyFont="1" applyBorder="1" applyAlignment="1">
      <alignment horizontal="center" vertical="center"/>
      <protection/>
    </xf>
    <xf numFmtId="1" fontId="41" fillId="0" borderId="10" xfId="48" applyNumberFormat="1" applyFont="1" applyBorder="1" applyAlignment="1">
      <alignment horizontal="center" vertical="center"/>
      <protection/>
    </xf>
    <xf numFmtId="1" fontId="38" fillId="0" borderId="10" xfId="48" applyNumberFormat="1" applyFont="1" applyBorder="1" applyAlignment="1">
      <alignment horizontal="center" vertical="center"/>
      <protection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173" fontId="0" fillId="0" borderId="10" xfId="0" applyNumberFormat="1" applyFont="1" applyBorder="1" applyAlignment="1" quotePrefix="1">
      <alignment horizontal="center" vertical="center" wrapText="1"/>
    </xf>
    <xf numFmtId="173" fontId="0" fillId="0" borderId="10" xfId="0" applyNumberFormat="1" applyFont="1" applyBorder="1" applyAlignment="1" quotePrefix="1">
      <alignment vertical="center" wrapText="1"/>
    </xf>
    <xf numFmtId="172" fontId="38" fillId="0" borderId="10" xfId="48" applyNumberFormat="1" applyFont="1" applyBorder="1" applyAlignment="1">
      <alignment horizontal="center" vertical="center" wrapText="1"/>
      <protection/>
    </xf>
    <xf numFmtId="174" fontId="41" fillId="0" borderId="10" xfId="0" applyNumberFormat="1" applyFont="1" applyBorder="1" applyAlignment="1">
      <alignment horizontal="center" vertical="center" wrapText="1"/>
    </xf>
    <xf numFmtId="174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172" fontId="38" fillId="0" borderId="10" xfId="0" applyNumberFormat="1" applyFont="1" applyBorder="1" applyAlignment="1">
      <alignment vertical="justify"/>
    </xf>
    <xf numFmtId="1" fontId="41" fillId="0" borderId="10" xfId="0" applyNumberFormat="1" applyFont="1" applyBorder="1" applyAlignment="1">
      <alignment horizontal="center" vertical="center"/>
    </xf>
    <xf numFmtId="0" fontId="36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41" fillId="34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дод.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13</xdr:row>
      <xdr:rowOff>0</xdr:rowOff>
    </xdr:from>
    <xdr:ext cx="1143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8458200" y="32766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18</v>
      </c>
    </row>
    <row r="3" ht="12.75">
      <c r="D3" t="s">
        <v>19</v>
      </c>
    </row>
    <row r="4" ht="12.75">
      <c r="D4" t="s">
        <v>20</v>
      </c>
    </row>
    <row r="5" spans="1:6" ht="25.5" customHeight="1">
      <c r="A5" s="15" t="s">
        <v>15</v>
      </c>
      <c r="B5" s="16"/>
      <c r="C5" s="16"/>
      <c r="D5" s="16"/>
      <c r="E5" s="16"/>
      <c r="F5" s="16"/>
    </row>
    <row r="6" spans="3:6" ht="12.75">
      <c r="C6" t="s">
        <v>16</v>
      </c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7</v>
      </c>
      <c r="F8" s="19" t="s">
        <v>8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9</v>
      </c>
      <c r="C11" s="7">
        <f aca="true" t="shared" si="0" ref="C11:C16">D11+E11</f>
        <v>386639.5</v>
      </c>
      <c r="D11" s="8">
        <v>161639.5</v>
      </c>
      <c r="E11" s="8">
        <v>225000</v>
      </c>
      <c r="F11" s="8">
        <v>225000</v>
      </c>
    </row>
    <row r="12" spans="1:6" ht="12.75">
      <c r="A12" s="5">
        <v>41000000</v>
      </c>
      <c r="B12" s="6" t="s">
        <v>10</v>
      </c>
      <c r="C12" s="7">
        <f t="shared" si="0"/>
        <v>386639.5</v>
      </c>
      <c r="D12" s="8">
        <v>161639.5</v>
      </c>
      <c r="E12" s="8">
        <v>225000</v>
      </c>
      <c r="F12" s="8">
        <v>225000</v>
      </c>
    </row>
    <row r="13" spans="1:6" ht="25.5">
      <c r="A13" s="5">
        <v>41050000</v>
      </c>
      <c r="B13" s="6" t="s">
        <v>11</v>
      </c>
      <c r="C13" s="7">
        <f t="shared" si="0"/>
        <v>386639.5</v>
      </c>
      <c r="D13" s="8">
        <v>161639.5</v>
      </c>
      <c r="E13" s="8">
        <v>225000</v>
      </c>
      <c r="F13" s="8">
        <v>225000</v>
      </c>
    </row>
    <row r="14" spans="1:6" ht="87" customHeight="1">
      <c r="A14" s="9">
        <v>41054000</v>
      </c>
      <c r="B14" s="10" t="s">
        <v>17</v>
      </c>
      <c r="C14" s="11">
        <f t="shared" si="0"/>
        <v>198000</v>
      </c>
      <c r="D14" s="12">
        <v>0</v>
      </c>
      <c r="E14" s="12">
        <v>198000</v>
      </c>
      <c r="F14" s="12">
        <v>198000</v>
      </c>
    </row>
    <row r="15" spans="1:6" ht="12.75">
      <c r="A15" s="9">
        <v>41053900</v>
      </c>
      <c r="B15" s="10" t="s">
        <v>12</v>
      </c>
      <c r="C15" s="11">
        <f t="shared" si="0"/>
        <v>188639.5</v>
      </c>
      <c r="D15" s="12">
        <v>161639.5</v>
      </c>
      <c r="E15" s="12">
        <v>27000</v>
      </c>
      <c r="F15" s="12">
        <v>27000</v>
      </c>
    </row>
    <row r="16" spans="1:6" ht="12.75">
      <c r="A16" s="14" t="s">
        <v>14</v>
      </c>
      <c r="B16" s="13" t="s">
        <v>13</v>
      </c>
      <c r="C16" s="7">
        <f t="shared" si="0"/>
        <v>386639.5</v>
      </c>
      <c r="D16" s="7">
        <v>161639.5</v>
      </c>
      <c r="E16" s="7">
        <v>225000</v>
      </c>
      <c r="F16" s="7">
        <v>225000</v>
      </c>
    </row>
    <row r="19" spans="2:5" ht="12.75">
      <c r="B19" s="2" t="s">
        <v>22</v>
      </c>
      <c r="E19" s="2" t="s">
        <v>21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76" sqref="H76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23</v>
      </c>
    </row>
    <row r="2" spans="4:7" ht="12.75">
      <c r="D2" s="20" t="s">
        <v>24</v>
      </c>
      <c r="E2" s="20"/>
      <c r="F2" s="20"/>
      <c r="G2" s="20"/>
    </row>
    <row r="3" ht="12.75">
      <c r="D3" t="s">
        <v>25</v>
      </c>
    </row>
    <row r="4" ht="12.75">
      <c r="D4" t="s">
        <v>20</v>
      </c>
    </row>
    <row r="5" spans="1:6" ht="12.75">
      <c r="A5" s="15" t="s">
        <v>26</v>
      </c>
      <c r="B5" s="16"/>
      <c r="C5" s="16"/>
      <c r="D5" s="16"/>
      <c r="E5" s="16"/>
      <c r="F5" s="16"/>
    </row>
    <row r="6" spans="3:6" ht="12.75">
      <c r="C6" t="s">
        <v>16</v>
      </c>
      <c r="F6" s="1" t="s">
        <v>1</v>
      </c>
    </row>
    <row r="7" spans="1:6" ht="12.75">
      <c r="A7" s="17" t="s">
        <v>2</v>
      </c>
      <c r="B7" s="17" t="s">
        <v>27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7</v>
      </c>
      <c r="F8" s="17" t="s">
        <v>8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21" t="s">
        <v>28</v>
      </c>
      <c r="B11" s="22"/>
      <c r="C11" s="22"/>
      <c r="D11" s="22"/>
      <c r="E11" s="22"/>
      <c r="F11" s="23"/>
    </row>
    <row r="12" spans="1:6" ht="12.75">
      <c r="A12" s="5">
        <v>200000</v>
      </c>
      <c r="B12" s="6" t="s">
        <v>29</v>
      </c>
      <c r="C12" s="7">
        <f aca="true" t="shared" si="0" ref="C12:C17">D12+E12</f>
        <v>14832.419999999998</v>
      </c>
      <c r="D12" s="8">
        <v>-60084</v>
      </c>
      <c r="E12" s="8">
        <v>74916.42</v>
      </c>
      <c r="F12" s="8">
        <v>74916.42</v>
      </c>
    </row>
    <row r="13" spans="1:6" ht="25.5">
      <c r="A13" s="5">
        <v>208000</v>
      </c>
      <c r="B13" s="6" t="s">
        <v>30</v>
      </c>
      <c r="C13" s="7">
        <f t="shared" si="0"/>
        <v>14832.419999999998</v>
      </c>
      <c r="D13" s="8">
        <v>-60084</v>
      </c>
      <c r="E13" s="8">
        <v>74916.42</v>
      </c>
      <c r="F13" s="8">
        <v>74916.42</v>
      </c>
    </row>
    <row r="14" spans="1:6" ht="12.75">
      <c r="A14" s="9">
        <v>208100</v>
      </c>
      <c r="B14" s="10" t="s">
        <v>31</v>
      </c>
      <c r="C14" s="11">
        <f t="shared" si="0"/>
        <v>32520.14</v>
      </c>
      <c r="D14" s="12">
        <v>0</v>
      </c>
      <c r="E14" s="12">
        <v>32520.14</v>
      </c>
      <c r="F14" s="12">
        <v>14832.42</v>
      </c>
    </row>
    <row r="15" spans="1:6" ht="12.75">
      <c r="A15" s="9">
        <v>208200</v>
      </c>
      <c r="B15" s="10" t="s">
        <v>32</v>
      </c>
      <c r="C15" s="11">
        <f t="shared" si="0"/>
        <v>17687.72</v>
      </c>
      <c r="D15" s="12">
        <v>0</v>
      </c>
      <c r="E15" s="12">
        <v>17687.72</v>
      </c>
      <c r="F15" s="12">
        <v>0</v>
      </c>
    </row>
    <row r="16" spans="1:6" ht="38.25">
      <c r="A16" s="9">
        <v>208400</v>
      </c>
      <c r="B16" s="10" t="s">
        <v>33</v>
      </c>
      <c r="C16" s="11">
        <f t="shared" si="0"/>
        <v>0</v>
      </c>
      <c r="D16" s="12">
        <v>-60084</v>
      </c>
      <c r="E16" s="12">
        <v>60084</v>
      </c>
      <c r="F16" s="12">
        <v>60084</v>
      </c>
    </row>
    <row r="17" spans="1:6" ht="12.75">
      <c r="A17" s="14" t="s">
        <v>14</v>
      </c>
      <c r="B17" s="13" t="s">
        <v>34</v>
      </c>
      <c r="C17" s="7">
        <f t="shared" si="0"/>
        <v>14832.419999999998</v>
      </c>
      <c r="D17" s="7">
        <v>-60084</v>
      </c>
      <c r="E17" s="7">
        <v>74916.42</v>
      </c>
      <c r="F17" s="7">
        <v>74916.42</v>
      </c>
    </row>
    <row r="18" spans="1:6" ht="12.75">
      <c r="A18" s="21" t="s">
        <v>35</v>
      </c>
      <c r="B18" s="22"/>
      <c r="C18" s="22"/>
      <c r="D18" s="22"/>
      <c r="E18" s="22"/>
      <c r="F18" s="23"/>
    </row>
    <row r="19" spans="1:6" ht="12.75">
      <c r="A19" s="5">
        <v>600000</v>
      </c>
      <c r="B19" s="6" t="s">
        <v>36</v>
      </c>
      <c r="C19" s="7">
        <f aca="true" t="shared" si="1" ref="C19:C24">D19+E19</f>
        <v>14832.419999999998</v>
      </c>
      <c r="D19" s="8">
        <v>-60084</v>
      </c>
      <c r="E19" s="8">
        <v>74916.42</v>
      </c>
      <c r="F19" s="8">
        <v>74916.42</v>
      </c>
    </row>
    <row r="20" spans="1:6" ht="12.75">
      <c r="A20" s="5">
        <v>602000</v>
      </c>
      <c r="B20" s="6" t="s">
        <v>37</v>
      </c>
      <c r="C20" s="7">
        <f t="shared" si="1"/>
        <v>14832.419999999998</v>
      </c>
      <c r="D20" s="8">
        <v>-60084</v>
      </c>
      <c r="E20" s="8">
        <v>74916.42</v>
      </c>
      <c r="F20" s="8">
        <v>74916.42</v>
      </c>
    </row>
    <row r="21" spans="1:6" ht="12.75">
      <c r="A21" s="9">
        <v>602100</v>
      </c>
      <c r="B21" s="10" t="s">
        <v>31</v>
      </c>
      <c r="C21" s="11">
        <f t="shared" si="1"/>
        <v>32520.14</v>
      </c>
      <c r="D21" s="12">
        <v>0</v>
      </c>
      <c r="E21" s="12">
        <v>32520.14</v>
      </c>
      <c r="F21" s="12">
        <v>14832.42</v>
      </c>
    </row>
    <row r="22" spans="1:6" ht="12.75">
      <c r="A22" s="9">
        <v>602200</v>
      </c>
      <c r="B22" s="10" t="s">
        <v>32</v>
      </c>
      <c r="C22" s="11">
        <f t="shared" si="1"/>
        <v>17687.72</v>
      </c>
      <c r="D22" s="12">
        <v>0</v>
      </c>
      <c r="E22" s="12">
        <v>17687.72</v>
      </c>
      <c r="F22" s="12">
        <v>0</v>
      </c>
    </row>
    <row r="23" spans="1:6" ht="38.25">
      <c r="A23" s="9">
        <v>602400</v>
      </c>
      <c r="B23" s="10" t="s">
        <v>33</v>
      </c>
      <c r="C23" s="11">
        <f t="shared" si="1"/>
        <v>0</v>
      </c>
      <c r="D23" s="12">
        <v>-60084</v>
      </c>
      <c r="E23" s="12">
        <v>60084</v>
      </c>
      <c r="F23" s="12">
        <v>60084</v>
      </c>
    </row>
    <row r="24" spans="1:6" ht="12.75">
      <c r="A24" s="14" t="s">
        <v>14</v>
      </c>
      <c r="B24" s="13" t="s">
        <v>34</v>
      </c>
      <c r="C24" s="7">
        <f t="shared" si="1"/>
        <v>14832.419999999998</v>
      </c>
      <c r="D24" s="7">
        <v>-60084</v>
      </c>
      <c r="E24" s="7">
        <v>74916.42</v>
      </c>
      <c r="F24" s="7">
        <v>74916.42</v>
      </c>
    </row>
    <row r="27" spans="2:5" ht="12.75">
      <c r="B27" s="2" t="s">
        <v>38</v>
      </c>
      <c r="E27" s="2" t="s">
        <v>21</v>
      </c>
    </row>
  </sheetData>
  <sheetProtection/>
  <mergeCells count="10">
    <mergeCell ref="A11:F11"/>
    <mergeCell ref="A18:F1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1">
      <selection activeCell="R16" sqref="R16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39</v>
      </c>
    </row>
    <row r="2" ht="12.75">
      <c r="M2" t="s">
        <v>40</v>
      </c>
    </row>
    <row r="3" ht="12.75">
      <c r="M3" t="s">
        <v>20</v>
      </c>
    </row>
    <row r="5" spans="1:16" ht="12.75">
      <c r="A5" s="24" t="s">
        <v>41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2.75">
      <c r="A6" s="24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8:16" ht="12.75">
      <c r="H7" t="s">
        <v>16</v>
      </c>
      <c r="P7" s="1" t="s">
        <v>1</v>
      </c>
    </row>
    <row r="8" spans="1:16" ht="12.75">
      <c r="A8" s="25" t="s">
        <v>43</v>
      </c>
      <c r="B8" s="25" t="s">
        <v>44</v>
      </c>
      <c r="C8" s="25" t="s">
        <v>45</v>
      </c>
      <c r="D8" s="17" t="s">
        <v>46</v>
      </c>
      <c r="E8" s="17" t="s">
        <v>5</v>
      </c>
      <c r="F8" s="17"/>
      <c r="G8" s="17"/>
      <c r="H8" s="17"/>
      <c r="I8" s="17"/>
      <c r="J8" s="17" t="s">
        <v>6</v>
      </c>
      <c r="K8" s="17"/>
      <c r="L8" s="17"/>
      <c r="M8" s="17"/>
      <c r="N8" s="17"/>
      <c r="O8" s="17"/>
      <c r="P8" s="18" t="s">
        <v>47</v>
      </c>
    </row>
    <row r="9" spans="1:16" ht="12.75">
      <c r="A9" s="17"/>
      <c r="B9" s="17"/>
      <c r="C9" s="17"/>
      <c r="D9" s="17"/>
      <c r="E9" s="18" t="s">
        <v>7</v>
      </c>
      <c r="F9" s="17" t="s">
        <v>48</v>
      </c>
      <c r="G9" s="17" t="s">
        <v>49</v>
      </c>
      <c r="H9" s="17"/>
      <c r="I9" s="17" t="s">
        <v>50</v>
      </c>
      <c r="J9" s="18" t="s">
        <v>7</v>
      </c>
      <c r="K9" s="17" t="s">
        <v>8</v>
      </c>
      <c r="L9" s="17" t="s">
        <v>48</v>
      </c>
      <c r="M9" s="17" t="s">
        <v>49</v>
      </c>
      <c r="N9" s="17"/>
      <c r="O9" s="17" t="s">
        <v>50</v>
      </c>
      <c r="P9" s="17"/>
    </row>
    <row r="10" spans="1:16" ht="12.75">
      <c r="A10" s="17"/>
      <c r="B10" s="17"/>
      <c r="C10" s="17"/>
      <c r="D10" s="17"/>
      <c r="E10" s="17"/>
      <c r="F10" s="17"/>
      <c r="G10" s="17" t="s">
        <v>51</v>
      </c>
      <c r="H10" s="17" t="s">
        <v>52</v>
      </c>
      <c r="I10" s="17"/>
      <c r="J10" s="17"/>
      <c r="K10" s="17"/>
      <c r="L10" s="17"/>
      <c r="M10" s="17" t="s">
        <v>51</v>
      </c>
      <c r="N10" s="17" t="s">
        <v>52</v>
      </c>
      <c r="O10" s="17"/>
      <c r="P10" s="17"/>
    </row>
    <row r="11" spans="1:16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26" t="s">
        <v>53</v>
      </c>
      <c r="B13" s="27"/>
      <c r="C13" s="28"/>
      <c r="D13" s="29" t="s">
        <v>54</v>
      </c>
      <c r="E13" s="30">
        <v>12790</v>
      </c>
      <c r="F13" s="31">
        <v>12790</v>
      </c>
      <c r="G13" s="31">
        <v>1250</v>
      </c>
      <c r="H13" s="31">
        <v>0</v>
      </c>
      <c r="I13" s="31">
        <v>0</v>
      </c>
      <c r="J13" s="30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0">
        <f aca="true" t="shared" si="0" ref="P13:P58">E13+J13</f>
        <v>12790</v>
      </c>
    </row>
    <row r="14" spans="1:16" ht="12.75">
      <c r="A14" s="26" t="s">
        <v>55</v>
      </c>
      <c r="B14" s="27"/>
      <c r="C14" s="28"/>
      <c r="D14" s="29" t="s">
        <v>54</v>
      </c>
      <c r="E14" s="30">
        <v>12790</v>
      </c>
      <c r="F14" s="31">
        <v>12790</v>
      </c>
      <c r="G14" s="31">
        <v>1250</v>
      </c>
      <c r="H14" s="31">
        <v>0</v>
      </c>
      <c r="I14" s="31">
        <v>0</v>
      </c>
      <c r="J14" s="30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0">
        <f t="shared" si="0"/>
        <v>12790</v>
      </c>
    </row>
    <row r="15" spans="1:16" ht="25.5">
      <c r="A15" s="32" t="s">
        <v>56</v>
      </c>
      <c r="B15" s="32" t="s">
        <v>57</v>
      </c>
      <c r="C15" s="33" t="s">
        <v>58</v>
      </c>
      <c r="D15" s="34" t="s">
        <v>59</v>
      </c>
      <c r="E15" s="35">
        <v>48800</v>
      </c>
      <c r="F15" s="36">
        <v>48800</v>
      </c>
      <c r="G15" s="36">
        <v>1250</v>
      </c>
      <c r="H15" s="36">
        <v>0</v>
      </c>
      <c r="I15" s="36">
        <v>0</v>
      </c>
      <c r="J15" s="35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5">
        <f t="shared" si="0"/>
        <v>48800</v>
      </c>
    </row>
    <row r="16" spans="1:16" ht="51">
      <c r="A16" s="32" t="s">
        <v>60</v>
      </c>
      <c r="B16" s="32" t="s">
        <v>61</v>
      </c>
      <c r="C16" s="33" t="s">
        <v>62</v>
      </c>
      <c r="D16" s="34" t="s">
        <v>63</v>
      </c>
      <c r="E16" s="35">
        <v>-6010</v>
      </c>
      <c r="F16" s="36">
        <v>-6010</v>
      </c>
      <c r="G16" s="36">
        <v>0</v>
      </c>
      <c r="H16" s="36">
        <v>0</v>
      </c>
      <c r="I16" s="36">
        <v>0</v>
      </c>
      <c r="J16" s="35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5">
        <f t="shared" si="0"/>
        <v>-6010</v>
      </c>
    </row>
    <row r="17" spans="1:16" ht="25.5">
      <c r="A17" s="32" t="s">
        <v>64</v>
      </c>
      <c r="B17" s="32" t="s">
        <v>65</v>
      </c>
      <c r="C17" s="33" t="s">
        <v>66</v>
      </c>
      <c r="D17" s="34" t="s">
        <v>67</v>
      </c>
      <c r="E17" s="35">
        <v>-30000</v>
      </c>
      <c r="F17" s="36">
        <v>-30000</v>
      </c>
      <c r="G17" s="36">
        <v>0</v>
      </c>
      <c r="H17" s="36">
        <v>0</v>
      </c>
      <c r="I17" s="36">
        <v>0</v>
      </c>
      <c r="J17" s="35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5">
        <f t="shared" si="0"/>
        <v>-30000</v>
      </c>
    </row>
    <row r="18" spans="1:16" ht="89.25">
      <c r="A18" s="26" t="s">
        <v>68</v>
      </c>
      <c r="B18" s="27"/>
      <c r="C18" s="28"/>
      <c r="D18" s="29" t="s">
        <v>69</v>
      </c>
      <c r="E18" s="30">
        <v>236749</v>
      </c>
      <c r="F18" s="31">
        <v>236749</v>
      </c>
      <c r="G18" s="31">
        <v>12500</v>
      </c>
      <c r="H18" s="31">
        <v>0</v>
      </c>
      <c r="I18" s="31">
        <v>0</v>
      </c>
      <c r="J18" s="30">
        <v>-36474</v>
      </c>
      <c r="K18" s="31">
        <v>-36474</v>
      </c>
      <c r="L18" s="31">
        <v>0</v>
      </c>
      <c r="M18" s="31">
        <v>0</v>
      </c>
      <c r="N18" s="31">
        <v>0</v>
      </c>
      <c r="O18" s="31">
        <v>-36474</v>
      </c>
      <c r="P18" s="30">
        <f t="shared" si="0"/>
        <v>200275</v>
      </c>
    </row>
    <row r="19" spans="1:16" ht="89.25">
      <c r="A19" s="26" t="s">
        <v>70</v>
      </c>
      <c r="B19" s="27"/>
      <c r="C19" s="28"/>
      <c r="D19" s="29" t="s">
        <v>69</v>
      </c>
      <c r="E19" s="30">
        <v>236749</v>
      </c>
      <c r="F19" s="31">
        <v>236749</v>
      </c>
      <c r="G19" s="31">
        <v>12500</v>
      </c>
      <c r="H19" s="31">
        <v>0</v>
      </c>
      <c r="I19" s="31">
        <v>0</v>
      </c>
      <c r="J19" s="30">
        <v>-36474</v>
      </c>
      <c r="K19" s="31">
        <v>-36474</v>
      </c>
      <c r="L19" s="31">
        <v>0</v>
      </c>
      <c r="M19" s="31">
        <v>0</v>
      </c>
      <c r="N19" s="31">
        <v>0</v>
      </c>
      <c r="O19" s="31">
        <v>-36474</v>
      </c>
      <c r="P19" s="30">
        <f t="shared" si="0"/>
        <v>200275</v>
      </c>
    </row>
    <row r="20" spans="1:16" ht="25.5">
      <c r="A20" s="32" t="s">
        <v>71</v>
      </c>
      <c r="B20" s="32" t="s">
        <v>72</v>
      </c>
      <c r="C20" s="33" t="s">
        <v>73</v>
      </c>
      <c r="D20" s="34" t="s">
        <v>74</v>
      </c>
      <c r="E20" s="35">
        <v>148749</v>
      </c>
      <c r="F20" s="36">
        <v>148749</v>
      </c>
      <c r="G20" s="36">
        <v>0</v>
      </c>
      <c r="H20" s="36">
        <v>0</v>
      </c>
      <c r="I20" s="36">
        <v>0</v>
      </c>
      <c r="J20" s="35">
        <v>-100000</v>
      </c>
      <c r="K20" s="36">
        <v>-100000</v>
      </c>
      <c r="L20" s="36">
        <v>0</v>
      </c>
      <c r="M20" s="36">
        <v>0</v>
      </c>
      <c r="N20" s="36">
        <v>0</v>
      </c>
      <c r="O20" s="36">
        <v>-100000</v>
      </c>
      <c r="P20" s="35">
        <f t="shared" si="0"/>
        <v>48749</v>
      </c>
    </row>
    <row r="21" spans="1:16" ht="38.25">
      <c r="A21" s="32" t="s">
        <v>75</v>
      </c>
      <c r="B21" s="32" t="s">
        <v>76</v>
      </c>
      <c r="C21" s="33" t="s">
        <v>77</v>
      </c>
      <c r="D21" s="34" t="s">
        <v>78</v>
      </c>
      <c r="E21" s="35">
        <v>3000</v>
      </c>
      <c r="F21" s="36">
        <v>3000</v>
      </c>
      <c r="G21" s="36">
        <v>0</v>
      </c>
      <c r="H21" s="36">
        <v>0</v>
      </c>
      <c r="I21" s="36">
        <v>0</v>
      </c>
      <c r="J21" s="35">
        <v>71010</v>
      </c>
      <c r="K21" s="36">
        <v>71010</v>
      </c>
      <c r="L21" s="36">
        <v>0</v>
      </c>
      <c r="M21" s="36">
        <v>0</v>
      </c>
      <c r="N21" s="36">
        <v>0</v>
      </c>
      <c r="O21" s="36">
        <v>71010</v>
      </c>
      <c r="P21" s="35">
        <f t="shared" si="0"/>
        <v>74010</v>
      </c>
    </row>
    <row r="22" spans="1:16" ht="25.5">
      <c r="A22" s="32" t="s">
        <v>79</v>
      </c>
      <c r="B22" s="32" t="s">
        <v>80</v>
      </c>
      <c r="C22" s="33" t="s">
        <v>81</v>
      </c>
      <c r="D22" s="34" t="s">
        <v>82</v>
      </c>
      <c r="E22" s="35">
        <v>70000</v>
      </c>
      <c r="F22" s="36">
        <v>70000</v>
      </c>
      <c r="G22" s="36">
        <v>0</v>
      </c>
      <c r="H22" s="36">
        <v>0</v>
      </c>
      <c r="I22" s="36">
        <v>0</v>
      </c>
      <c r="J22" s="35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5">
        <f t="shared" si="0"/>
        <v>70000</v>
      </c>
    </row>
    <row r="23" spans="1:16" ht="38.25">
      <c r="A23" s="32" t="s">
        <v>83</v>
      </c>
      <c r="B23" s="32" t="s">
        <v>84</v>
      </c>
      <c r="C23" s="33" t="s">
        <v>85</v>
      </c>
      <c r="D23" s="34" t="s">
        <v>86</v>
      </c>
      <c r="E23" s="35">
        <v>15000</v>
      </c>
      <c r="F23" s="36">
        <v>15000</v>
      </c>
      <c r="G23" s="36">
        <v>12500</v>
      </c>
      <c r="H23" s="36">
        <v>0</v>
      </c>
      <c r="I23" s="36">
        <v>0</v>
      </c>
      <c r="J23" s="35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5">
        <f t="shared" si="0"/>
        <v>15000</v>
      </c>
    </row>
    <row r="24" spans="1:16" ht="25.5">
      <c r="A24" s="32" t="s">
        <v>87</v>
      </c>
      <c r="B24" s="32" t="s">
        <v>88</v>
      </c>
      <c r="C24" s="33" t="s">
        <v>89</v>
      </c>
      <c r="D24" s="34" t="s">
        <v>90</v>
      </c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5">
        <v>-7484</v>
      </c>
      <c r="K24" s="36">
        <v>-7484</v>
      </c>
      <c r="L24" s="36">
        <v>0</v>
      </c>
      <c r="M24" s="36">
        <v>0</v>
      </c>
      <c r="N24" s="36">
        <v>0</v>
      </c>
      <c r="O24" s="36">
        <v>-7484</v>
      </c>
      <c r="P24" s="35">
        <f t="shared" si="0"/>
        <v>-7484</v>
      </c>
    </row>
    <row r="25" spans="1:16" ht="12.75">
      <c r="A25" s="26" t="s">
        <v>91</v>
      </c>
      <c r="B25" s="27"/>
      <c r="C25" s="28"/>
      <c r="D25" s="29" t="s">
        <v>92</v>
      </c>
      <c r="E25" s="30">
        <v>40000</v>
      </c>
      <c r="F25" s="31">
        <v>40000</v>
      </c>
      <c r="G25" s="31">
        <v>-82100</v>
      </c>
      <c r="H25" s="31">
        <v>151000</v>
      </c>
      <c r="I25" s="31">
        <v>0</v>
      </c>
      <c r="J25" s="30">
        <v>27000</v>
      </c>
      <c r="K25" s="31">
        <v>27000</v>
      </c>
      <c r="L25" s="31">
        <v>0</v>
      </c>
      <c r="M25" s="31">
        <v>0</v>
      </c>
      <c r="N25" s="31">
        <v>0</v>
      </c>
      <c r="O25" s="31">
        <v>27000</v>
      </c>
      <c r="P25" s="30">
        <f t="shared" si="0"/>
        <v>67000</v>
      </c>
    </row>
    <row r="26" spans="1:16" ht="12.75">
      <c r="A26" s="26" t="s">
        <v>93</v>
      </c>
      <c r="B26" s="27"/>
      <c r="C26" s="28"/>
      <c r="D26" s="29" t="s">
        <v>92</v>
      </c>
      <c r="E26" s="30">
        <v>40000</v>
      </c>
      <c r="F26" s="31">
        <v>40000</v>
      </c>
      <c r="G26" s="31">
        <v>-82100</v>
      </c>
      <c r="H26" s="31">
        <v>151000</v>
      </c>
      <c r="I26" s="31">
        <v>0</v>
      </c>
      <c r="J26" s="30">
        <v>27000</v>
      </c>
      <c r="K26" s="31">
        <v>27000</v>
      </c>
      <c r="L26" s="31">
        <v>0</v>
      </c>
      <c r="M26" s="31">
        <v>0</v>
      </c>
      <c r="N26" s="31">
        <v>0</v>
      </c>
      <c r="O26" s="31">
        <v>27000</v>
      </c>
      <c r="P26" s="30">
        <f t="shared" si="0"/>
        <v>67000</v>
      </c>
    </row>
    <row r="27" spans="1:16" ht="63.75">
      <c r="A27" s="32" t="s">
        <v>94</v>
      </c>
      <c r="B27" s="32" t="s">
        <v>95</v>
      </c>
      <c r="C27" s="33" t="s">
        <v>96</v>
      </c>
      <c r="D27" s="34" t="s">
        <v>97</v>
      </c>
      <c r="E27" s="35">
        <v>113045</v>
      </c>
      <c r="F27" s="36">
        <v>113045</v>
      </c>
      <c r="G27" s="36">
        <v>0</v>
      </c>
      <c r="H27" s="36">
        <v>150000</v>
      </c>
      <c r="I27" s="36">
        <v>0</v>
      </c>
      <c r="J27" s="35">
        <v>27000</v>
      </c>
      <c r="K27" s="36">
        <v>27000</v>
      </c>
      <c r="L27" s="36">
        <v>0</v>
      </c>
      <c r="M27" s="36">
        <v>0</v>
      </c>
      <c r="N27" s="36">
        <v>0</v>
      </c>
      <c r="O27" s="36">
        <v>27000</v>
      </c>
      <c r="P27" s="35">
        <f t="shared" si="0"/>
        <v>140045</v>
      </c>
    </row>
    <row r="28" spans="1:16" ht="38.25">
      <c r="A28" s="32" t="s">
        <v>98</v>
      </c>
      <c r="B28" s="32" t="s">
        <v>66</v>
      </c>
      <c r="C28" s="33" t="s">
        <v>99</v>
      </c>
      <c r="D28" s="34" t="s">
        <v>100</v>
      </c>
      <c r="E28" s="35">
        <v>88800</v>
      </c>
      <c r="F28" s="36">
        <v>88800</v>
      </c>
      <c r="G28" s="36">
        <v>52300</v>
      </c>
      <c r="H28" s="36">
        <v>0</v>
      </c>
      <c r="I28" s="36">
        <v>0</v>
      </c>
      <c r="J28" s="35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5">
        <f t="shared" si="0"/>
        <v>88800</v>
      </c>
    </row>
    <row r="29" spans="1:16" ht="25.5">
      <c r="A29" s="32" t="s">
        <v>101</v>
      </c>
      <c r="B29" s="32" t="s">
        <v>102</v>
      </c>
      <c r="C29" s="33" t="s">
        <v>103</v>
      </c>
      <c r="D29" s="34" t="s">
        <v>104</v>
      </c>
      <c r="E29" s="35">
        <v>18850</v>
      </c>
      <c r="F29" s="36">
        <v>18850</v>
      </c>
      <c r="G29" s="36">
        <v>27500</v>
      </c>
      <c r="H29" s="36">
        <v>0</v>
      </c>
      <c r="I29" s="36">
        <v>0</v>
      </c>
      <c r="J29" s="35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5">
        <f t="shared" si="0"/>
        <v>18850</v>
      </c>
    </row>
    <row r="30" spans="1:16" ht="25.5">
      <c r="A30" s="32" t="s">
        <v>105</v>
      </c>
      <c r="B30" s="32" t="s">
        <v>106</v>
      </c>
      <c r="C30" s="33" t="s">
        <v>103</v>
      </c>
      <c r="D30" s="34" t="s">
        <v>107</v>
      </c>
      <c r="E30" s="35">
        <v>-173000</v>
      </c>
      <c r="F30" s="36">
        <v>-173000</v>
      </c>
      <c r="G30" s="36">
        <v>-150000</v>
      </c>
      <c r="H30" s="36">
        <v>0</v>
      </c>
      <c r="I30" s="36">
        <v>0</v>
      </c>
      <c r="J30" s="35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5">
        <f t="shared" si="0"/>
        <v>-173000</v>
      </c>
    </row>
    <row r="31" spans="1:16" ht="63.75">
      <c r="A31" s="32" t="s">
        <v>108</v>
      </c>
      <c r="B31" s="32" t="s">
        <v>109</v>
      </c>
      <c r="C31" s="33" t="s">
        <v>85</v>
      </c>
      <c r="D31" s="34" t="s">
        <v>110</v>
      </c>
      <c r="E31" s="35">
        <v>-795</v>
      </c>
      <c r="F31" s="36">
        <v>-795</v>
      </c>
      <c r="G31" s="36">
        <v>0</v>
      </c>
      <c r="H31" s="36">
        <v>0</v>
      </c>
      <c r="I31" s="36">
        <v>0</v>
      </c>
      <c r="J31" s="35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5">
        <f t="shared" si="0"/>
        <v>-795</v>
      </c>
    </row>
    <row r="32" spans="1:16" ht="38.25">
      <c r="A32" s="32" t="s">
        <v>111</v>
      </c>
      <c r="B32" s="32" t="s">
        <v>112</v>
      </c>
      <c r="C32" s="33" t="s">
        <v>113</v>
      </c>
      <c r="D32" s="34" t="s">
        <v>114</v>
      </c>
      <c r="E32" s="35">
        <v>-6900</v>
      </c>
      <c r="F32" s="36">
        <v>-6900</v>
      </c>
      <c r="G32" s="36">
        <v>-11900</v>
      </c>
      <c r="H32" s="36">
        <v>1000</v>
      </c>
      <c r="I32" s="36">
        <v>0</v>
      </c>
      <c r="J32" s="35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5">
        <f t="shared" si="0"/>
        <v>-6900</v>
      </c>
    </row>
    <row r="33" spans="1:16" ht="25.5">
      <c r="A33" s="26" t="s">
        <v>115</v>
      </c>
      <c r="B33" s="27"/>
      <c r="C33" s="28"/>
      <c r="D33" s="29" t="s">
        <v>116</v>
      </c>
      <c r="E33" s="30">
        <v>91774.5</v>
      </c>
      <c r="F33" s="31">
        <v>91774.5</v>
      </c>
      <c r="G33" s="31">
        <v>0</v>
      </c>
      <c r="H33" s="31">
        <v>0</v>
      </c>
      <c r="I33" s="31">
        <v>0</v>
      </c>
      <c r="J33" s="30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0">
        <f t="shared" si="0"/>
        <v>91774.5</v>
      </c>
    </row>
    <row r="34" spans="1:16" ht="25.5">
      <c r="A34" s="26" t="s">
        <v>117</v>
      </c>
      <c r="B34" s="27"/>
      <c r="C34" s="28"/>
      <c r="D34" s="29" t="s">
        <v>116</v>
      </c>
      <c r="E34" s="30">
        <v>91774.5</v>
      </c>
      <c r="F34" s="31">
        <v>91774.5</v>
      </c>
      <c r="G34" s="31">
        <v>0</v>
      </c>
      <c r="H34" s="31">
        <v>0</v>
      </c>
      <c r="I34" s="31">
        <v>0</v>
      </c>
      <c r="J34" s="30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0">
        <f t="shared" si="0"/>
        <v>91774.5</v>
      </c>
    </row>
    <row r="35" spans="1:16" ht="25.5">
      <c r="A35" s="32" t="s">
        <v>118</v>
      </c>
      <c r="B35" s="32" t="s">
        <v>119</v>
      </c>
      <c r="C35" s="33" t="s">
        <v>120</v>
      </c>
      <c r="D35" s="34" t="s">
        <v>121</v>
      </c>
      <c r="E35" s="35">
        <v>-39000</v>
      </c>
      <c r="F35" s="36">
        <v>-39000</v>
      </c>
      <c r="G35" s="36">
        <v>0</v>
      </c>
      <c r="H35" s="36">
        <v>0</v>
      </c>
      <c r="I35" s="36">
        <v>0</v>
      </c>
      <c r="J35" s="35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5">
        <f t="shared" si="0"/>
        <v>-39000</v>
      </c>
    </row>
    <row r="36" spans="1:16" ht="38.25">
      <c r="A36" s="32" t="s">
        <v>122</v>
      </c>
      <c r="B36" s="32" t="s">
        <v>123</v>
      </c>
      <c r="C36" s="33" t="s">
        <v>120</v>
      </c>
      <c r="D36" s="34" t="s">
        <v>124</v>
      </c>
      <c r="E36" s="35">
        <v>32827</v>
      </c>
      <c r="F36" s="36">
        <v>32827</v>
      </c>
      <c r="G36" s="36">
        <v>0</v>
      </c>
      <c r="H36" s="36">
        <v>0</v>
      </c>
      <c r="I36" s="36">
        <v>0</v>
      </c>
      <c r="J36" s="35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5">
        <f t="shared" si="0"/>
        <v>32827</v>
      </c>
    </row>
    <row r="37" spans="1:16" ht="25.5">
      <c r="A37" s="32" t="s">
        <v>125</v>
      </c>
      <c r="B37" s="32" t="s">
        <v>126</v>
      </c>
      <c r="C37" s="33" t="s">
        <v>85</v>
      </c>
      <c r="D37" s="34" t="s">
        <v>127</v>
      </c>
      <c r="E37" s="35">
        <v>-10000</v>
      </c>
      <c r="F37" s="36">
        <v>-10000</v>
      </c>
      <c r="G37" s="36">
        <v>0</v>
      </c>
      <c r="H37" s="36">
        <v>0</v>
      </c>
      <c r="I37" s="36">
        <v>0</v>
      </c>
      <c r="J37" s="35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5">
        <f t="shared" si="0"/>
        <v>-10000</v>
      </c>
    </row>
    <row r="38" spans="1:16" ht="38.25">
      <c r="A38" s="32" t="s">
        <v>128</v>
      </c>
      <c r="B38" s="32" t="s">
        <v>129</v>
      </c>
      <c r="C38" s="33" t="s">
        <v>130</v>
      </c>
      <c r="D38" s="34" t="s">
        <v>131</v>
      </c>
      <c r="E38" s="35">
        <v>-400</v>
      </c>
      <c r="F38" s="36">
        <v>-400</v>
      </c>
      <c r="G38" s="36">
        <v>0</v>
      </c>
      <c r="H38" s="36">
        <v>0</v>
      </c>
      <c r="I38" s="36">
        <v>0</v>
      </c>
      <c r="J38" s="35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5">
        <f t="shared" si="0"/>
        <v>-400</v>
      </c>
    </row>
    <row r="39" spans="1:16" ht="51">
      <c r="A39" s="32" t="s">
        <v>132</v>
      </c>
      <c r="B39" s="32" t="s">
        <v>133</v>
      </c>
      <c r="C39" s="33" t="s">
        <v>85</v>
      </c>
      <c r="D39" s="34" t="s">
        <v>134</v>
      </c>
      <c r="E39" s="35">
        <v>10400</v>
      </c>
      <c r="F39" s="36">
        <v>10400</v>
      </c>
      <c r="G39" s="36">
        <v>0</v>
      </c>
      <c r="H39" s="36">
        <v>0</v>
      </c>
      <c r="I39" s="36">
        <v>0</v>
      </c>
      <c r="J39" s="35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5">
        <f t="shared" si="0"/>
        <v>10400</v>
      </c>
    </row>
    <row r="40" spans="1:16" ht="51">
      <c r="A40" s="32" t="s">
        <v>135</v>
      </c>
      <c r="B40" s="32" t="s">
        <v>136</v>
      </c>
      <c r="C40" s="33" t="s">
        <v>95</v>
      </c>
      <c r="D40" s="34" t="s">
        <v>137</v>
      </c>
      <c r="E40" s="35">
        <v>20500</v>
      </c>
      <c r="F40" s="36">
        <v>20500</v>
      </c>
      <c r="G40" s="36">
        <v>0</v>
      </c>
      <c r="H40" s="36">
        <v>0</v>
      </c>
      <c r="I40" s="36">
        <v>0</v>
      </c>
      <c r="J40" s="35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5">
        <f t="shared" si="0"/>
        <v>20500</v>
      </c>
    </row>
    <row r="41" spans="1:16" ht="63.75">
      <c r="A41" s="32" t="s">
        <v>138</v>
      </c>
      <c r="B41" s="32" t="s">
        <v>109</v>
      </c>
      <c r="C41" s="33" t="s">
        <v>85</v>
      </c>
      <c r="D41" s="34" t="s">
        <v>110</v>
      </c>
      <c r="E41" s="35">
        <v>-865</v>
      </c>
      <c r="F41" s="36">
        <v>-865</v>
      </c>
      <c r="G41" s="36">
        <v>0</v>
      </c>
      <c r="H41" s="36">
        <v>0</v>
      </c>
      <c r="I41" s="36">
        <v>0</v>
      </c>
      <c r="J41" s="35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5">
        <f t="shared" si="0"/>
        <v>-865</v>
      </c>
    </row>
    <row r="42" spans="1:16" ht="76.5">
      <c r="A42" s="32" t="s">
        <v>139</v>
      </c>
      <c r="B42" s="32" t="s">
        <v>140</v>
      </c>
      <c r="C42" s="33" t="s">
        <v>130</v>
      </c>
      <c r="D42" s="34" t="s">
        <v>141</v>
      </c>
      <c r="E42" s="35">
        <v>-20000</v>
      </c>
      <c r="F42" s="36">
        <v>-20000</v>
      </c>
      <c r="G42" s="36">
        <v>0</v>
      </c>
      <c r="H42" s="36">
        <v>0</v>
      </c>
      <c r="I42" s="36">
        <v>0</v>
      </c>
      <c r="J42" s="35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5">
        <f t="shared" si="0"/>
        <v>-20000</v>
      </c>
    </row>
    <row r="43" spans="1:16" ht="25.5">
      <c r="A43" s="32" t="s">
        <v>142</v>
      </c>
      <c r="B43" s="32" t="s">
        <v>65</v>
      </c>
      <c r="C43" s="33" t="s">
        <v>66</v>
      </c>
      <c r="D43" s="34" t="s">
        <v>67</v>
      </c>
      <c r="E43" s="35">
        <v>98312.5</v>
      </c>
      <c r="F43" s="36">
        <v>98312.5</v>
      </c>
      <c r="G43" s="36">
        <v>0</v>
      </c>
      <c r="H43" s="36">
        <v>0</v>
      </c>
      <c r="I43" s="36">
        <v>0</v>
      </c>
      <c r="J43" s="35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5">
        <f t="shared" si="0"/>
        <v>98312.5</v>
      </c>
    </row>
    <row r="44" spans="1:16" ht="12.75">
      <c r="A44" s="26" t="s">
        <v>143</v>
      </c>
      <c r="B44" s="27"/>
      <c r="C44" s="28"/>
      <c r="D44" s="29" t="s">
        <v>144</v>
      </c>
      <c r="E44" s="30">
        <v>-200000</v>
      </c>
      <c r="F44" s="31">
        <v>-200000</v>
      </c>
      <c r="G44" s="31">
        <v>-82500</v>
      </c>
      <c r="H44" s="31">
        <v>-51000</v>
      </c>
      <c r="I44" s="31">
        <v>0</v>
      </c>
      <c r="J44" s="30">
        <v>354568.42</v>
      </c>
      <c r="K44" s="31">
        <v>354568.42</v>
      </c>
      <c r="L44" s="31">
        <v>0</v>
      </c>
      <c r="M44" s="31">
        <v>0</v>
      </c>
      <c r="N44" s="31">
        <v>0</v>
      </c>
      <c r="O44" s="31">
        <v>354568.42</v>
      </c>
      <c r="P44" s="30">
        <f t="shared" si="0"/>
        <v>154568.41999999998</v>
      </c>
    </row>
    <row r="45" spans="1:16" ht="12.75">
      <c r="A45" s="26" t="s">
        <v>145</v>
      </c>
      <c r="B45" s="27"/>
      <c r="C45" s="28"/>
      <c r="D45" s="29" t="s">
        <v>144</v>
      </c>
      <c r="E45" s="30">
        <v>-200000</v>
      </c>
      <c r="F45" s="31">
        <v>-200000</v>
      </c>
      <c r="G45" s="31">
        <v>-82500</v>
      </c>
      <c r="H45" s="31">
        <v>-51000</v>
      </c>
      <c r="I45" s="31">
        <v>0</v>
      </c>
      <c r="J45" s="30">
        <v>354568.42</v>
      </c>
      <c r="K45" s="31">
        <v>354568.42</v>
      </c>
      <c r="L45" s="31">
        <v>0</v>
      </c>
      <c r="M45" s="31">
        <v>0</v>
      </c>
      <c r="N45" s="31">
        <v>0</v>
      </c>
      <c r="O45" s="31">
        <v>354568.42</v>
      </c>
      <c r="P45" s="30">
        <f t="shared" si="0"/>
        <v>154568.41999999998</v>
      </c>
    </row>
    <row r="46" spans="1:16" ht="51">
      <c r="A46" s="32" t="s">
        <v>146</v>
      </c>
      <c r="B46" s="32" t="s">
        <v>147</v>
      </c>
      <c r="C46" s="33" t="s">
        <v>99</v>
      </c>
      <c r="D46" s="34" t="s">
        <v>148</v>
      </c>
      <c r="E46" s="35">
        <v>-133000</v>
      </c>
      <c r="F46" s="36">
        <v>-133000</v>
      </c>
      <c r="G46" s="36">
        <v>-42000</v>
      </c>
      <c r="H46" s="36">
        <v>-43000</v>
      </c>
      <c r="I46" s="36">
        <v>0</v>
      </c>
      <c r="J46" s="35">
        <v>354568.42</v>
      </c>
      <c r="K46" s="36">
        <v>354568.42</v>
      </c>
      <c r="L46" s="36">
        <v>0</v>
      </c>
      <c r="M46" s="36">
        <v>0</v>
      </c>
      <c r="N46" s="36">
        <v>0</v>
      </c>
      <c r="O46" s="36">
        <v>354568.42</v>
      </c>
      <c r="P46" s="35">
        <f t="shared" si="0"/>
        <v>221568.41999999998</v>
      </c>
    </row>
    <row r="47" spans="1:16" ht="12.75">
      <c r="A47" s="32" t="s">
        <v>149</v>
      </c>
      <c r="B47" s="32" t="s">
        <v>150</v>
      </c>
      <c r="C47" s="33" t="s">
        <v>151</v>
      </c>
      <c r="D47" s="34" t="s">
        <v>152</v>
      </c>
      <c r="E47" s="35">
        <v>-46000</v>
      </c>
      <c r="F47" s="36">
        <v>-46000</v>
      </c>
      <c r="G47" s="36">
        <v>-40500</v>
      </c>
      <c r="H47" s="36">
        <v>0</v>
      </c>
      <c r="I47" s="36">
        <v>0</v>
      </c>
      <c r="J47" s="35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5">
        <f t="shared" si="0"/>
        <v>-46000</v>
      </c>
    </row>
    <row r="48" spans="1:16" ht="12.75">
      <c r="A48" s="32" t="s">
        <v>153</v>
      </c>
      <c r="B48" s="32" t="s">
        <v>154</v>
      </c>
      <c r="C48" s="33" t="s">
        <v>151</v>
      </c>
      <c r="D48" s="34" t="s">
        <v>155</v>
      </c>
      <c r="E48" s="35">
        <v>-5000</v>
      </c>
      <c r="F48" s="36">
        <v>-5000</v>
      </c>
      <c r="G48" s="36">
        <v>0</v>
      </c>
      <c r="H48" s="36">
        <v>0</v>
      </c>
      <c r="I48" s="36">
        <v>0</v>
      </c>
      <c r="J48" s="35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5">
        <f t="shared" si="0"/>
        <v>-5000</v>
      </c>
    </row>
    <row r="49" spans="1:16" ht="38.25">
      <c r="A49" s="32" t="s">
        <v>156</v>
      </c>
      <c r="B49" s="32" t="s">
        <v>157</v>
      </c>
      <c r="C49" s="33" t="s">
        <v>158</v>
      </c>
      <c r="D49" s="34" t="s">
        <v>159</v>
      </c>
      <c r="E49" s="35">
        <v>-8000</v>
      </c>
      <c r="F49" s="36">
        <v>-8000</v>
      </c>
      <c r="G49" s="36">
        <v>0</v>
      </c>
      <c r="H49" s="36">
        <v>-8000</v>
      </c>
      <c r="I49" s="36">
        <v>0</v>
      </c>
      <c r="J49" s="35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5">
        <f t="shared" si="0"/>
        <v>-8000</v>
      </c>
    </row>
    <row r="50" spans="1:16" ht="12.75">
      <c r="A50" s="32" t="s">
        <v>160</v>
      </c>
      <c r="B50" s="32" t="s">
        <v>161</v>
      </c>
      <c r="C50" s="33" t="s">
        <v>162</v>
      </c>
      <c r="D50" s="34" t="s">
        <v>163</v>
      </c>
      <c r="E50" s="35">
        <v>2000</v>
      </c>
      <c r="F50" s="36">
        <v>2000</v>
      </c>
      <c r="G50" s="36">
        <v>0</v>
      </c>
      <c r="H50" s="36">
        <v>0</v>
      </c>
      <c r="I50" s="36">
        <v>0</v>
      </c>
      <c r="J50" s="35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5">
        <f t="shared" si="0"/>
        <v>2000</v>
      </c>
    </row>
    <row r="51" spans="1:16" ht="25.5">
      <c r="A51" s="32" t="s">
        <v>164</v>
      </c>
      <c r="B51" s="32" t="s">
        <v>165</v>
      </c>
      <c r="C51" s="33" t="s">
        <v>113</v>
      </c>
      <c r="D51" s="34" t="s">
        <v>166</v>
      </c>
      <c r="E51" s="35">
        <v>0</v>
      </c>
      <c r="F51" s="36">
        <v>0</v>
      </c>
      <c r="G51" s="36">
        <v>0</v>
      </c>
      <c r="H51" s="36">
        <v>0</v>
      </c>
      <c r="I51" s="36">
        <v>0</v>
      </c>
      <c r="J51" s="35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5">
        <f t="shared" si="0"/>
        <v>0</v>
      </c>
    </row>
    <row r="52" spans="1:16" ht="25.5">
      <c r="A52" s="32" t="s">
        <v>167</v>
      </c>
      <c r="B52" s="32" t="s">
        <v>168</v>
      </c>
      <c r="C52" s="33" t="s">
        <v>113</v>
      </c>
      <c r="D52" s="34" t="s">
        <v>169</v>
      </c>
      <c r="E52" s="35">
        <v>-10000</v>
      </c>
      <c r="F52" s="36">
        <v>-10000</v>
      </c>
      <c r="G52" s="36">
        <v>0</v>
      </c>
      <c r="H52" s="36">
        <v>0</v>
      </c>
      <c r="I52" s="36">
        <v>0</v>
      </c>
      <c r="J52" s="35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5">
        <f t="shared" si="0"/>
        <v>-10000</v>
      </c>
    </row>
    <row r="53" spans="1:16" ht="25.5">
      <c r="A53" s="26" t="s">
        <v>170</v>
      </c>
      <c r="B53" s="27"/>
      <c r="C53" s="28"/>
      <c r="D53" s="29" t="s">
        <v>171</v>
      </c>
      <c r="E53" s="30">
        <v>-79758</v>
      </c>
      <c r="F53" s="31">
        <v>-6758</v>
      </c>
      <c r="G53" s="31">
        <v>0</v>
      </c>
      <c r="H53" s="31">
        <v>0</v>
      </c>
      <c r="I53" s="31">
        <v>0</v>
      </c>
      <c r="J53" s="30">
        <v>-45178</v>
      </c>
      <c r="K53" s="31">
        <v>-45178</v>
      </c>
      <c r="L53" s="31">
        <v>0</v>
      </c>
      <c r="M53" s="31">
        <v>0</v>
      </c>
      <c r="N53" s="31">
        <v>0</v>
      </c>
      <c r="O53" s="31">
        <v>-45178</v>
      </c>
      <c r="P53" s="30">
        <f t="shared" si="0"/>
        <v>-124936</v>
      </c>
    </row>
    <row r="54" spans="1:16" ht="25.5">
      <c r="A54" s="26" t="s">
        <v>172</v>
      </c>
      <c r="B54" s="27"/>
      <c r="C54" s="28"/>
      <c r="D54" s="29" t="s">
        <v>171</v>
      </c>
      <c r="E54" s="30">
        <v>-79758</v>
      </c>
      <c r="F54" s="31">
        <v>-6758</v>
      </c>
      <c r="G54" s="31">
        <v>0</v>
      </c>
      <c r="H54" s="31">
        <v>0</v>
      </c>
      <c r="I54" s="31">
        <v>0</v>
      </c>
      <c r="J54" s="30">
        <v>-45178</v>
      </c>
      <c r="K54" s="31">
        <v>-45178</v>
      </c>
      <c r="L54" s="31">
        <v>0</v>
      </c>
      <c r="M54" s="31">
        <v>0</v>
      </c>
      <c r="N54" s="31">
        <v>0</v>
      </c>
      <c r="O54" s="31">
        <v>-45178</v>
      </c>
      <c r="P54" s="30">
        <f t="shared" si="0"/>
        <v>-124936</v>
      </c>
    </row>
    <row r="55" spans="1:16" ht="12.75">
      <c r="A55" s="32" t="s">
        <v>173</v>
      </c>
      <c r="B55" s="32" t="s">
        <v>174</v>
      </c>
      <c r="C55" s="33" t="s">
        <v>58</v>
      </c>
      <c r="D55" s="34" t="s">
        <v>175</v>
      </c>
      <c r="E55" s="35">
        <v>-73000</v>
      </c>
      <c r="F55" s="36">
        <v>0</v>
      </c>
      <c r="G55" s="36">
        <v>0</v>
      </c>
      <c r="H55" s="36">
        <v>0</v>
      </c>
      <c r="I55" s="36">
        <v>0</v>
      </c>
      <c r="J55" s="35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5">
        <f t="shared" si="0"/>
        <v>-73000</v>
      </c>
    </row>
    <row r="56" spans="1:16" ht="12.75">
      <c r="A56" s="32" t="s">
        <v>176</v>
      </c>
      <c r="B56" s="32" t="s">
        <v>177</v>
      </c>
      <c r="C56" s="33" t="s">
        <v>57</v>
      </c>
      <c r="D56" s="34" t="s">
        <v>12</v>
      </c>
      <c r="E56" s="35">
        <v>-90000</v>
      </c>
      <c r="F56" s="36">
        <v>-90000</v>
      </c>
      <c r="G56" s="36">
        <v>0</v>
      </c>
      <c r="H56" s="36">
        <v>0</v>
      </c>
      <c r="I56" s="36">
        <v>0</v>
      </c>
      <c r="J56" s="35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5">
        <f t="shared" si="0"/>
        <v>-90000</v>
      </c>
    </row>
    <row r="57" spans="1:16" ht="38.25">
      <c r="A57" s="32" t="s">
        <v>178</v>
      </c>
      <c r="B57" s="32" t="s">
        <v>179</v>
      </c>
      <c r="C57" s="33" t="s">
        <v>57</v>
      </c>
      <c r="D57" s="34" t="s">
        <v>180</v>
      </c>
      <c r="E57" s="35">
        <v>83242</v>
      </c>
      <c r="F57" s="36">
        <v>83242</v>
      </c>
      <c r="G57" s="36">
        <v>0</v>
      </c>
      <c r="H57" s="36">
        <v>0</v>
      </c>
      <c r="I57" s="36">
        <v>0</v>
      </c>
      <c r="J57" s="35">
        <v>-45178</v>
      </c>
      <c r="K57" s="36">
        <v>-45178</v>
      </c>
      <c r="L57" s="36">
        <v>0</v>
      </c>
      <c r="M57" s="36">
        <v>0</v>
      </c>
      <c r="N57" s="36">
        <v>0</v>
      </c>
      <c r="O57" s="36">
        <v>-45178</v>
      </c>
      <c r="P57" s="35">
        <f t="shared" si="0"/>
        <v>38064</v>
      </c>
    </row>
    <row r="58" spans="1:16" ht="12.75">
      <c r="A58" s="37" t="s">
        <v>14</v>
      </c>
      <c r="B58" s="37" t="s">
        <v>14</v>
      </c>
      <c r="C58" s="38" t="s">
        <v>14</v>
      </c>
      <c r="D58" s="30" t="s">
        <v>4</v>
      </c>
      <c r="E58" s="30">
        <v>101555.5</v>
      </c>
      <c r="F58" s="30">
        <v>174555.5</v>
      </c>
      <c r="G58" s="30">
        <v>-150850</v>
      </c>
      <c r="H58" s="30">
        <v>100000</v>
      </c>
      <c r="I58" s="30">
        <v>0</v>
      </c>
      <c r="J58" s="30">
        <v>299916.42</v>
      </c>
      <c r="K58" s="30">
        <v>299916.42</v>
      </c>
      <c r="L58" s="30">
        <v>0</v>
      </c>
      <c r="M58" s="30">
        <v>0</v>
      </c>
      <c r="N58" s="30">
        <v>0</v>
      </c>
      <c r="O58" s="30">
        <v>299916.42</v>
      </c>
      <c r="P58" s="30">
        <f t="shared" si="0"/>
        <v>401471.92</v>
      </c>
    </row>
    <row r="61" spans="2:9" ht="12.75">
      <c r="B61" s="2" t="s">
        <v>22</v>
      </c>
      <c r="I61" s="2" t="s">
        <v>21</v>
      </c>
    </row>
  </sheetData>
  <sheetProtection/>
  <mergeCells count="22">
    <mergeCell ref="M9:N9"/>
    <mergeCell ref="O9:O11"/>
    <mergeCell ref="G10:G11"/>
    <mergeCell ref="H10:H11"/>
    <mergeCell ref="M10:M11"/>
    <mergeCell ref="N10:N11"/>
    <mergeCell ref="F9:F11"/>
    <mergeCell ref="G9:H9"/>
    <mergeCell ref="I9:I11"/>
    <mergeCell ref="J9:J11"/>
    <mergeCell ref="K9:K11"/>
    <mergeCell ref="L9:L11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B25" sqref="AB25"/>
    </sheetView>
  </sheetViews>
  <sheetFormatPr defaultColWidth="9.00390625" defaultRowHeight="12.75"/>
  <cols>
    <col min="1" max="1" width="13.625" style="0" customWidth="1"/>
    <col min="2" max="2" width="29.25390625" style="0" customWidth="1"/>
    <col min="3" max="3" width="14.25390625" style="0" customWidth="1"/>
    <col min="4" max="4" width="23.25390625" style="0" customWidth="1"/>
    <col min="5" max="14" width="0" style="0" hidden="1" customWidth="1"/>
    <col min="15" max="15" width="17.375" style="0" customWidth="1"/>
    <col min="16" max="16" width="13.25390625" style="0" customWidth="1"/>
    <col min="17" max="17" width="15.375" style="0" customWidth="1"/>
    <col min="18" max="18" width="22.125" style="0" customWidth="1"/>
    <col min="19" max="19" width="16.25390625" style="0" customWidth="1"/>
  </cols>
  <sheetData>
    <row r="1" spans="1:19" ht="29.25" customHeight="1">
      <c r="A1" s="40"/>
      <c r="B1" s="40"/>
      <c r="C1" s="40"/>
      <c r="D1" s="40"/>
      <c r="E1" s="40"/>
      <c r="F1" s="40"/>
      <c r="G1" s="40"/>
      <c r="H1" s="40"/>
      <c r="I1" s="40"/>
      <c r="J1" s="41"/>
      <c r="K1" s="42"/>
      <c r="L1" s="42"/>
      <c r="M1" s="42"/>
      <c r="N1" s="42"/>
      <c r="O1" s="43"/>
      <c r="P1" s="43"/>
      <c r="Q1" s="43"/>
      <c r="R1" s="44" t="s">
        <v>181</v>
      </c>
      <c r="S1" s="45"/>
    </row>
    <row r="2" spans="1:19" ht="30" customHeight="1">
      <c r="A2" s="40"/>
      <c r="B2" s="40"/>
      <c r="C2" s="40"/>
      <c r="D2" s="40"/>
      <c r="E2" s="40"/>
      <c r="F2" s="40"/>
      <c r="G2" s="40"/>
      <c r="H2" s="40"/>
      <c r="I2" s="40"/>
      <c r="J2" s="41"/>
      <c r="K2" s="42"/>
      <c r="L2" s="42"/>
      <c r="M2" s="42"/>
      <c r="N2" s="42"/>
      <c r="O2" s="43"/>
      <c r="P2" s="43"/>
      <c r="Q2" s="43"/>
      <c r="R2" s="46" t="s">
        <v>182</v>
      </c>
      <c r="S2" s="47"/>
    </row>
    <row r="3" spans="1:19" ht="18.75">
      <c r="A3" s="40"/>
      <c r="B3" s="40"/>
      <c r="C3" s="40"/>
      <c r="D3" s="40"/>
      <c r="E3" s="40"/>
      <c r="F3" s="40"/>
      <c r="G3" s="40"/>
      <c r="H3" s="40"/>
      <c r="I3" s="40"/>
      <c r="J3" s="48"/>
      <c r="K3" s="43"/>
      <c r="L3" s="43"/>
      <c r="M3" s="43"/>
      <c r="N3" s="43"/>
      <c r="O3" s="43"/>
      <c r="P3" s="43"/>
      <c r="Q3" s="43"/>
      <c r="R3" s="49" t="s">
        <v>183</v>
      </c>
      <c r="S3" s="45"/>
    </row>
    <row r="4" spans="1:19" ht="18.75">
      <c r="A4" s="40"/>
      <c r="B4" s="40"/>
      <c r="C4" s="40"/>
      <c r="D4" s="40"/>
      <c r="E4" s="40"/>
      <c r="F4" s="40"/>
      <c r="G4" s="40"/>
      <c r="H4" s="40"/>
      <c r="I4" s="40"/>
      <c r="J4" s="50"/>
      <c r="K4" s="42"/>
      <c r="L4" s="42"/>
      <c r="M4" s="42"/>
      <c r="N4" s="42"/>
      <c r="O4" s="43"/>
      <c r="P4" s="43"/>
      <c r="Q4" s="43"/>
      <c r="R4" s="50"/>
      <c r="S4" s="42"/>
    </row>
    <row r="5" spans="1:19" ht="22.5">
      <c r="A5" s="51" t="s">
        <v>184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6"/>
      <c r="R5" s="16"/>
      <c r="S5" s="16"/>
    </row>
    <row r="6" spans="1:19" ht="30" customHeight="1">
      <c r="A6" s="51" t="s">
        <v>185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20.25">
      <c r="A7" s="40"/>
      <c r="B7" s="40"/>
      <c r="C7" s="40"/>
      <c r="D7" s="39" t="s">
        <v>16</v>
      </c>
      <c r="E7" s="53" t="s">
        <v>16</v>
      </c>
      <c r="F7" s="40"/>
      <c r="G7" s="54"/>
      <c r="H7" s="54"/>
      <c r="I7" s="54"/>
      <c r="J7" s="54"/>
      <c r="K7" s="54"/>
      <c r="L7" s="54"/>
      <c r="M7" s="54"/>
      <c r="N7" s="55"/>
      <c r="O7" s="55"/>
      <c r="P7" s="55"/>
      <c r="Q7" s="55"/>
      <c r="R7" s="55"/>
      <c r="S7" s="55" t="s">
        <v>1</v>
      </c>
    </row>
    <row r="8" spans="1:19" ht="15.75">
      <c r="A8" s="56" t="s">
        <v>186</v>
      </c>
      <c r="B8" s="56" t="s">
        <v>187</v>
      </c>
      <c r="C8" s="57" t="s">
        <v>188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 t="s">
        <v>189</v>
      </c>
      <c r="S8" s="59"/>
    </row>
    <row r="9" spans="1:19" ht="15.75">
      <c r="A9" s="60"/>
      <c r="B9" s="60"/>
      <c r="C9" s="57" t="s">
        <v>190</v>
      </c>
      <c r="D9" s="61" t="s">
        <v>191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4" t="s">
        <v>4</v>
      </c>
      <c r="R9" s="65" t="s">
        <v>192</v>
      </c>
      <c r="S9" s="66" t="s">
        <v>4</v>
      </c>
    </row>
    <row r="10" spans="1:19" ht="15.75">
      <c r="A10" s="60"/>
      <c r="B10" s="60"/>
      <c r="C10" s="57"/>
      <c r="D10" s="67" t="s">
        <v>193</v>
      </c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7" t="s">
        <v>194</v>
      </c>
      <c r="P10" s="70"/>
      <c r="Q10" s="71"/>
      <c r="R10" s="72" t="s">
        <v>195</v>
      </c>
      <c r="S10" s="73"/>
    </row>
    <row r="11" spans="1:19" ht="15.75">
      <c r="A11" s="60"/>
      <c r="B11" s="60"/>
      <c r="C11" s="57"/>
      <c r="D11" s="74" t="s">
        <v>196</v>
      </c>
      <c r="E11" s="74"/>
      <c r="F11" s="74"/>
      <c r="G11" s="74"/>
      <c r="H11" s="75"/>
      <c r="I11" s="76"/>
      <c r="J11" s="75"/>
      <c r="K11" s="77"/>
      <c r="L11" s="77"/>
      <c r="M11" s="77"/>
      <c r="N11" s="77"/>
      <c r="O11" s="78" t="s">
        <v>197</v>
      </c>
      <c r="P11" s="74" t="s">
        <v>196</v>
      </c>
      <c r="Q11" s="71"/>
      <c r="R11" s="78"/>
      <c r="S11" s="73"/>
    </row>
    <row r="12" spans="1:19" ht="12.75">
      <c r="A12" s="60"/>
      <c r="B12" s="60"/>
      <c r="C12" s="75"/>
      <c r="D12" s="74"/>
      <c r="E12" s="74"/>
      <c r="F12" s="74"/>
      <c r="G12" s="74"/>
      <c r="H12" s="75"/>
      <c r="I12" s="79"/>
      <c r="J12" s="75"/>
      <c r="K12" s="77"/>
      <c r="L12" s="80"/>
      <c r="M12" s="80"/>
      <c r="N12" s="80"/>
      <c r="O12" s="81"/>
      <c r="P12" s="74"/>
      <c r="Q12" s="71"/>
      <c r="R12" s="82"/>
      <c r="S12" s="73"/>
    </row>
    <row r="13" spans="1:19" ht="12.75">
      <c r="A13" s="83"/>
      <c r="B13" s="83"/>
      <c r="C13" s="77"/>
      <c r="D13" s="74"/>
      <c r="E13" s="74"/>
      <c r="F13" s="74"/>
      <c r="G13" s="74"/>
      <c r="H13" s="75"/>
      <c r="I13" s="84"/>
      <c r="J13" s="75"/>
      <c r="K13" s="77"/>
      <c r="L13" s="85"/>
      <c r="M13" s="85"/>
      <c r="N13" s="85"/>
      <c r="O13" s="86"/>
      <c r="P13" s="74"/>
      <c r="Q13" s="87"/>
      <c r="R13" s="88"/>
      <c r="S13" s="89"/>
    </row>
    <row r="14" spans="1:19" ht="12.75">
      <c r="A14" s="90">
        <v>1</v>
      </c>
      <c r="B14" s="90">
        <v>2</v>
      </c>
      <c r="C14" s="91">
        <v>3</v>
      </c>
      <c r="D14" s="90">
        <v>4</v>
      </c>
      <c r="E14" s="90">
        <v>5</v>
      </c>
      <c r="F14" s="90">
        <v>6</v>
      </c>
      <c r="G14" s="90">
        <v>7</v>
      </c>
      <c r="H14" s="90">
        <v>8</v>
      </c>
      <c r="I14" s="90">
        <v>9</v>
      </c>
      <c r="J14" s="90">
        <v>10</v>
      </c>
      <c r="K14" s="90">
        <v>11</v>
      </c>
      <c r="L14" s="90">
        <v>12</v>
      </c>
      <c r="M14" s="90">
        <v>13</v>
      </c>
      <c r="N14" s="92">
        <v>14</v>
      </c>
      <c r="O14" s="92"/>
      <c r="P14" s="92"/>
      <c r="Q14" s="92">
        <v>7</v>
      </c>
      <c r="R14" s="91">
        <v>8</v>
      </c>
      <c r="S14" s="93">
        <v>9</v>
      </c>
    </row>
    <row r="15" spans="1:19" ht="15.75">
      <c r="A15" s="94" t="s">
        <v>198</v>
      </c>
      <c r="B15" s="95" t="s">
        <v>199</v>
      </c>
      <c r="C15" s="96"/>
      <c r="D15" s="97">
        <v>4000</v>
      </c>
      <c r="E15" s="97"/>
      <c r="F15" s="97"/>
      <c r="G15" s="97"/>
      <c r="H15" s="97"/>
      <c r="I15" s="97"/>
      <c r="J15" s="97"/>
      <c r="K15" s="97"/>
      <c r="L15" s="97"/>
      <c r="M15" s="97"/>
      <c r="N15" s="98"/>
      <c r="O15" s="98"/>
      <c r="P15" s="98"/>
      <c r="Q15" s="98">
        <f>D15+P15</f>
        <v>4000</v>
      </c>
      <c r="R15" s="99"/>
      <c r="S15" s="93"/>
    </row>
    <row r="16" spans="1:19" ht="15.75">
      <c r="A16" s="94" t="s">
        <v>200</v>
      </c>
      <c r="B16" s="95" t="s">
        <v>201</v>
      </c>
      <c r="C16" s="96"/>
      <c r="D16" s="97">
        <v>8346</v>
      </c>
      <c r="E16" s="97"/>
      <c r="F16" s="97"/>
      <c r="G16" s="97"/>
      <c r="H16" s="97"/>
      <c r="I16" s="97"/>
      <c r="J16" s="97"/>
      <c r="K16" s="97"/>
      <c r="L16" s="97"/>
      <c r="M16" s="97"/>
      <c r="N16" s="98"/>
      <c r="O16" s="98"/>
      <c r="P16" s="98"/>
      <c r="Q16" s="98">
        <f aca="true" t="shared" si="0" ref="Q16:Q23">D16+P16</f>
        <v>8346</v>
      </c>
      <c r="R16" s="99"/>
      <c r="S16" s="93"/>
    </row>
    <row r="17" spans="1:19" ht="15.75">
      <c r="A17" s="94" t="s">
        <v>202</v>
      </c>
      <c r="B17" s="95" t="s">
        <v>203</v>
      </c>
      <c r="C17" s="96"/>
      <c r="D17" s="97">
        <v>10000</v>
      </c>
      <c r="E17" s="97"/>
      <c r="F17" s="97"/>
      <c r="G17" s="97"/>
      <c r="H17" s="97"/>
      <c r="I17" s="97"/>
      <c r="J17" s="97"/>
      <c r="K17" s="97"/>
      <c r="L17" s="97"/>
      <c r="M17" s="97"/>
      <c r="N17" s="98"/>
      <c r="O17" s="98"/>
      <c r="P17" s="98"/>
      <c r="Q17" s="98">
        <f t="shared" si="0"/>
        <v>10000</v>
      </c>
      <c r="R17" s="99"/>
      <c r="S17" s="93"/>
    </row>
    <row r="18" spans="1:19" ht="15.75">
      <c r="A18" s="94" t="s">
        <v>204</v>
      </c>
      <c r="B18" s="95" t="s">
        <v>205</v>
      </c>
      <c r="C18" s="96"/>
      <c r="D18" s="97">
        <v>21500</v>
      </c>
      <c r="E18" s="97"/>
      <c r="F18" s="97"/>
      <c r="G18" s="97"/>
      <c r="H18" s="97"/>
      <c r="I18" s="97"/>
      <c r="J18" s="97"/>
      <c r="K18" s="97"/>
      <c r="L18" s="97"/>
      <c r="M18" s="97"/>
      <c r="N18" s="98"/>
      <c r="O18" s="98"/>
      <c r="P18" s="98"/>
      <c r="Q18" s="98">
        <f t="shared" si="0"/>
        <v>21500</v>
      </c>
      <c r="R18" s="99"/>
      <c r="S18" s="93"/>
    </row>
    <row r="19" spans="1:19" ht="15.75">
      <c r="A19" s="94" t="s">
        <v>206</v>
      </c>
      <c r="B19" s="95" t="s">
        <v>207</v>
      </c>
      <c r="C19" s="96"/>
      <c r="D19" s="97">
        <v>10432.5</v>
      </c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98"/>
      <c r="P19" s="98"/>
      <c r="Q19" s="98">
        <f t="shared" si="0"/>
        <v>10432.5</v>
      </c>
      <c r="R19" s="99"/>
      <c r="S19" s="93"/>
    </row>
    <row r="20" spans="1:19" ht="15.75">
      <c r="A20" s="100" t="s">
        <v>208</v>
      </c>
      <c r="B20" s="101" t="s">
        <v>209</v>
      </c>
      <c r="C20" s="96"/>
      <c r="D20" s="97">
        <v>4500</v>
      </c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98"/>
      <c r="P20" s="98"/>
      <c r="Q20" s="98">
        <f t="shared" si="0"/>
        <v>4500</v>
      </c>
      <c r="R20" s="99"/>
      <c r="S20" s="93"/>
    </row>
    <row r="21" spans="1:19" ht="15.75">
      <c r="A21" s="94" t="s">
        <v>210</v>
      </c>
      <c r="B21" s="102" t="s">
        <v>211</v>
      </c>
      <c r="C21" s="96"/>
      <c r="D21" s="97">
        <v>4173</v>
      </c>
      <c r="E21" s="97"/>
      <c r="F21" s="97"/>
      <c r="G21" s="97"/>
      <c r="H21" s="97"/>
      <c r="I21" s="97"/>
      <c r="J21" s="97"/>
      <c r="K21" s="97"/>
      <c r="L21" s="97"/>
      <c r="M21" s="97"/>
      <c r="N21" s="98"/>
      <c r="O21" s="98"/>
      <c r="P21" s="98"/>
      <c r="Q21" s="98">
        <f t="shared" si="0"/>
        <v>4173</v>
      </c>
      <c r="R21" s="99"/>
      <c r="S21" s="93"/>
    </row>
    <row r="22" spans="1:19" ht="15.75">
      <c r="A22" s="94" t="s">
        <v>212</v>
      </c>
      <c r="B22" s="101" t="s">
        <v>213</v>
      </c>
      <c r="C22" s="96"/>
      <c r="D22" s="97">
        <v>6861</v>
      </c>
      <c r="E22" s="97"/>
      <c r="F22" s="97">
        <v>6000</v>
      </c>
      <c r="G22" s="97"/>
      <c r="H22" s="97"/>
      <c r="I22" s="97"/>
      <c r="J22" s="97"/>
      <c r="K22" s="97"/>
      <c r="L22" s="97"/>
      <c r="M22" s="97"/>
      <c r="N22" s="98"/>
      <c r="O22" s="98"/>
      <c r="P22" s="98"/>
      <c r="Q22" s="98">
        <f t="shared" si="0"/>
        <v>6861</v>
      </c>
      <c r="R22" s="99"/>
      <c r="S22" s="93"/>
    </row>
    <row r="23" spans="1:19" ht="15.75">
      <c r="A23" s="94" t="s">
        <v>214</v>
      </c>
      <c r="B23" s="101" t="s">
        <v>215</v>
      </c>
      <c r="C23" s="96"/>
      <c r="D23" s="97">
        <v>59000</v>
      </c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98"/>
      <c r="P23" s="98">
        <v>27000</v>
      </c>
      <c r="Q23" s="98">
        <f t="shared" si="0"/>
        <v>86000</v>
      </c>
      <c r="R23" s="99"/>
      <c r="S23" s="93"/>
    </row>
    <row r="24" spans="1:19" ht="15.75">
      <c r="A24" s="94" t="s">
        <v>216</v>
      </c>
      <c r="B24" s="101" t="s">
        <v>217</v>
      </c>
      <c r="C24" s="96"/>
      <c r="D24" s="97">
        <v>32827</v>
      </c>
      <c r="E24" s="97"/>
      <c r="F24" s="97"/>
      <c r="G24" s="97"/>
      <c r="H24" s="97"/>
      <c r="I24" s="97"/>
      <c r="J24" s="97"/>
      <c r="K24" s="97"/>
      <c r="L24" s="97"/>
      <c r="M24" s="97"/>
      <c r="N24" s="98"/>
      <c r="O24" s="98">
        <v>198000</v>
      </c>
      <c r="P24" s="98"/>
      <c r="Q24" s="98">
        <v>230827</v>
      </c>
      <c r="R24" s="99"/>
      <c r="S24" s="93"/>
    </row>
    <row r="25" spans="1:19" ht="15.75">
      <c r="A25" s="103"/>
      <c r="B25" s="104" t="s">
        <v>218</v>
      </c>
      <c r="C25" s="105"/>
      <c r="D25" s="106">
        <f>SUM(D15:D24)</f>
        <v>161639.5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08">
        <v>198000</v>
      </c>
      <c r="P25" s="108">
        <v>27000</v>
      </c>
      <c r="Q25" s="109">
        <f>SUM(Q15:Q24)</f>
        <v>386639.5</v>
      </c>
      <c r="R25" s="107"/>
      <c r="S25" s="110"/>
    </row>
    <row r="26" spans="1:19" ht="12.75">
      <c r="A26" s="40"/>
      <c r="B26" s="4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ht="18.75">
      <c r="A27" s="112"/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 t="s">
        <v>219</v>
      </c>
      <c r="N27" s="115"/>
      <c r="O27" s="116"/>
      <c r="P27" s="116"/>
      <c r="Q27" s="116"/>
      <c r="R27" s="116"/>
      <c r="S27" s="117"/>
    </row>
    <row r="28" spans="1:19" ht="12.75">
      <c r="A28" s="40"/>
      <c r="B28" s="4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</row>
    <row r="29" spans="1:19" ht="18.75">
      <c r="A29" s="112"/>
      <c r="B29" s="118" t="s">
        <v>22</v>
      </c>
      <c r="C29" s="111"/>
      <c r="D29" s="111"/>
      <c r="E29" s="119" t="s">
        <v>220</v>
      </c>
      <c r="F29" s="111"/>
      <c r="G29" s="111"/>
      <c r="H29" s="111"/>
      <c r="I29" s="111"/>
      <c r="J29" s="111"/>
      <c r="K29" s="111"/>
      <c r="L29" s="111"/>
      <c r="M29" s="120"/>
      <c r="N29" s="120"/>
      <c r="O29" s="121"/>
      <c r="P29" s="121"/>
      <c r="Q29" s="121"/>
      <c r="R29" s="121" t="s">
        <v>21</v>
      </c>
      <c r="S29" s="111"/>
    </row>
  </sheetData>
  <sheetProtection/>
  <mergeCells count="37">
    <mergeCell ref="M27:N27"/>
    <mergeCell ref="M29:N29"/>
    <mergeCell ref="O11:O13"/>
    <mergeCell ref="P11:P13"/>
    <mergeCell ref="R11:R13"/>
    <mergeCell ref="C12:C13"/>
    <mergeCell ref="I12:I13"/>
    <mergeCell ref="L12:L13"/>
    <mergeCell ref="M12:M13"/>
    <mergeCell ref="N12:N13"/>
    <mergeCell ref="D10:N10"/>
    <mergeCell ref="O10:P10"/>
    <mergeCell ref="D11:D13"/>
    <mergeCell ref="E11:E13"/>
    <mergeCell ref="F11:F13"/>
    <mergeCell ref="G11:G13"/>
    <mergeCell ref="H11:H13"/>
    <mergeCell ref="J11:J13"/>
    <mergeCell ref="K11:K13"/>
    <mergeCell ref="L11:N11"/>
    <mergeCell ref="A5:S5"/>
    <mergeCell ref="A6:S6"/>
    <mergeCell ref="A8:A13"/>
    <mergeCell ref="B8:B13"/>
    <mergeCell ref="C8:Q8"/>
    <mergeCell ref="R8:S8"/>
    <mergeCell ref="C9:C11"/>
    <mergeCell ref="D9:P9"/>
    <mergeCell ref="Q9:Q13"/>
    <mergeCell ref="S9:S13"/>
    <mergeCell ref="J1:N1"/>
    <mergeCell ref="R1:S1"/>
    <mergeCell ref="J2:N2"/>
    <mergeCell ref="R2:S2"/>
    <mergeCell ref="R3:S3"/>
    <mergeCell ref="J4:N4"/>
    <mergeCell ref="R4:S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8">
      <selection activeCell="L10" sqref="L10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3.75390625" style="0" customWidth="1"/>
    <col min="4" max="4" width="41.625" style="0" customWidth="1"/>
    <col min="5" max="5" width="38.625" style="0" customWidth="1"/>
    <col min="6" max="6" width="11.875" style="0" customWidth="1"/>
    <col min="7" max="7" width="18.25390625" style="0" customWidth="1"/>
    <col min="8" max="9" width="18.125" style="0" customWidth="1"/>
  </cols>
  <sheetData>
    <row r="1" spans="1:9" ht="15">
      <c r="A1" s="123"/>
      <c r="B1" s="123"/>
      <c r="C1" s="123"/>
      <c r="D1" s="124"/>
      <c r="E1" s="124"/>
      <c r="F1" s="124"/>
      <c r="G1" s="125" t="s">
        <v>221</v>
      </c>
      <c r="H1" s="125"/>
      <c r="I1" s="125"/>
    </row>
    <row r="2" spans="1:9" ht="15">
      <c r="A2" s="123"/>
      <c r="B2" s="123"/>
      <c r="C2" s="123"/>
      <c r="D2" s="124"/>
      <c r="E2" s="124"/>
      <c r="F2" s="123" t="s">
        <v>222</v>
      </c>
      <c r="G2" s="126"/>
      <c r="H2" s="126"/>
      <c r="I2" s="126"/>
    </row>
    <row r="3" spans="1:9" ht="15">
      <c r="A3" s="123"/>
      <c r="B3" s="123"/>
      <c r="C3" s="123"/>
      <c r="D3" s="124"/>
      <c r="E3" s="124"/>
      <c r="F3" s="125" t="s">
        <v>20</v>
      </c>
      <c r="G3" s="168"/>
      <c r="H3" s="126"/>
      <c r="I3" s="126"/>
    </row>
    <row r="4" spans="1:9" ht="15">
      <c r="A4" s="123"/>
      <c r="B4" s="123"/>
      <c r="C4" s="123"/>
      <c r="D4" s="124"/>
      <c r="E4" s="124"/>
      <c r="F4" s="123"/>
      <c r="G4" s="126"/>
      <c r="H4" s="126"/>
      <c r="I4" s="126"/>
    </row>
    <row r="5" spans="1:9" ht="18.75">
      <c r="A5" s="127" t="s">
        <v>41</v>
      </c>
      <c r="B5" s="127"/>
      <c r="C5" s="127"/>
      <c r="D5" s="127"/>
      <c r="E5" s="127"/>
      <c r="F5" s="127"/>
      <c r="G5" s="127"/>
      <c r="H5" s="127"/>
      <c r="I5" s="127"/>
    </row>
    <row r="6" spans="1:9" ht="18.75">
      <c r="A6" s="127" t="s">
        <v>238</v>
      </c>
      <c r="B6" s="128"/>
      <c r="C6" s="128"/>
      <c r="D6" s="128"/>
      <c r="E6" s="128"/>
      <c r="F6" s="128"/>
      <c r="G6" s="128"/>
      <c r="H6" s="128"/>
      <c r="I6" s="128"/>
    </row>
    <row r="7" spans="1:9" ht="18.75">
      <c r="A7" s="129"/>
      <c r="B7" s="130"/>
      <c r="C7" s="130"/>
      <c r="D7" s="131"/>
      <c r="E7" s="132" t="s">
        <v>16</v>
      </c>
      <c r="F7" s="133"/>
      <c r="G7" s="133"/>
      <c r="H7" s="133"/>
      <c r="I7" s="134" t="s">
        <v>1</v>
      </c>
    </row>
    <row r="8" spans="1:9" ht="99.75">
      <c r="A8" s="135" t="s">
        <v>43</v>
      </c>
      <c r="B8" s="135" t="s">
        <v>44</v>
      </c>
      <c r="C8" s="135" t="s">
        <v>45</v>
      </c>
      <c r="D8" s="136" t="s">
        <v>223</v>
      </c>
      <c r="E8" s="137" t="s">
        <v>224</v>
      </c>
      <c r="F8" s="137" t="s">
        <v>225</v>
      </c>
      <c r="G8" s="137" t="s">
        <v>226</v>
      </c>
      <c r="H8" s="137" t="s">
        <v>227</v>
      </c>
      <c r="I8" s="137" t="s">
        <v>228</v>
      </c>
    </row>
    <row r="9" spans="1:9" ht="89.25">
      <c r="A9" s="26" t="s">
        <v>68</v>
      </c>
      <c r="B9" s="27"/>
      <c r="C9" s="28"/>
      <c r="D9" s="29" t="s">
        <v>69</v>
      </c>
      <c r="E9" s="137"/>
      <c r="F9" s="137"/>
      <c r="G9" s="137"/>
      <c r="H9" s="138">
        <f>H11+H13+H16</f>
        <v>-36474</v>
      </c>
      <c r="I9" s="137"/>
    </row>
    <row r="10" spans="1:9" ht="89.25">
      <c r="A10" s="26" t="s">
        <v>70</v>
      </c>
      <c r="B10" s="27"/>
      <c r="C10" s="28"/>
      <c r="D10" s="29" t="s">
        <v>69</v>
      </c>
      <c r="E10" s="137"/>
      <c r="F10" s="137"/>
      <c r="G10" s="137"/>
      <c r="H10" s="138">
        <v>-36474</v>
      </c>
      <c r="I10" s="137"/>
    </row>
    <row r="11" spans="1:9" ht="25.5">
      <c r="A11" s="32" t="s">
        <v>71</v>
      </c>
      <c r="B11" s="32" t="s">
        <v>72</v>
      </c>
      <c r="C11" s="33" t="s">
        <v>73</v>
      </c>
      <c r="D11" s="34" t="s">
        <v>74</v>
      </c>
      <c r="E11" s="139" t="s">
        <v>229</v>
      </c>
      <c r="F11" s="137"/>
      <c r="G11" s="137"/>
      <c r="H11" s="140">
        <v>-100000</v>
      </c>
      <c r="I11" s="137"/>
    </row>
    <row r="12" spans="1:9" ht="15">
      <c r="A12" s="141" t="s">
        <v>230</v>
      </c>
      <c r="B12" s="142"/>
      <c r="C12" s="142"/>
      <c r="D12" s="142"/>
      <c r="E12" s="143"/>
      <c r="F12" s="137"/>
      <c r="G12" s="137"/>
      <c r="H12" s="140"/>
      <c r="I12" s="137"/>
    </row>
    <row r="13" spans="1:9" ht="38.25">
      <c r="A13" s="32" t="s">
        <v>75</v>
      </c>
      <c r="B13" s="32" t="s">
        <v>76</v>
      </c>
      <c r="C13" s="33" t="s">
        <v>77</v>
      </c>
      <c r="D13" s="34" t="s">
        <v>78</v>
      </c>
      <c r="E13" s="139" t="s">
        <v>229</v>
      </c>
      <c r="F13" s="137"/>
      <c r="G13" s="137"/>
      <c r="H13" s="140">
        <v>71010</v>
      </c>
      <c r="I13" s="137"/>
    </row>
    <row r="14" spans="1:9" ht="15">
      <c r="A14" s="144" t="s">
        <v>231</v>
      </c>
      <c r="B14" s="142"/>
      <c r="C14" s="142"/>
      <c r="D14" s="142"/>
      <c r="E14" s="143"/>
      <c r="F14" s="137"/>
      <c r="G14" s="137"/>
      <c r="H14" s="140">
        <v>-126990</v>
      </c>
      <c r="I14" s="137"/>
    </row>
    <row r="15" spans="1:9" ht="15">
      <c r="A15" s="144" t="s">
        <v>232</v>
      </c>
      <c r="B15" s="142"/>
      <c r="C15" s="142"/>
      <c r="D15" s="142"/>
      <c r="E15" s="145"/>
      <c r="F15" s="137"/>
      <c r="G15" s="137"/>
      <c r="H15" s="140">
        <v>198000</v>
      </c>
      <c r="I15" s="137"/>
    </row>
    <row r="16" spans="1:9" ht="25.5">
      <c r="A16" s="32" t="s">
        <v>87</v>
      </c>
      <c r="B16" s="32" t="s">
        <v>88</v>
      </c>
      <c r="C16" s="33" t="s">
        <v>89</v>
      </c>
      <c r="D16" s="34" t="s">
        <v>90</v>
      </c>
      <c r="E16" s="139" t="s">
        <v>229</v>
      </c>
      <c r="F16" s="137"/>
      <c r="G16" s="137"/>
      <c r="H16" s="140">
        <v>-7484</v>
      </c>
      <c r="I16" s="137"/>
    </row>
    <row r="17" spans="1:9" ht="15">
      <c r="A17" s="144" t="s">
        <v>233</v>
      </c>
      <c r="B17" s="146"/>
      <c r="C17" s="147"/>
      <c r="D17" s="34"/>
      <c r="E17" s="139"/>
      <c r="F17" s="137"/>
      <c r="G17" s="137"/>
      <c r="H17" s="140"/>
      <c r="I17" s="137"/>
    </row>
    <row r="18" spans="1:9" ht="12.75">
      <c r="A18" s="26" t="s">
        <v>91</v>
      </c>
      <c r="B18" s="27"/>
      <c r="C18" s="28"/>
      <c r="D18" s="29" t="s">
        <v>92</v>
      </c>
      <c r="E18" s="148"/>
      <c r="F18" s="148"/>
      <c r="G18" s="149"/>
      <c r="H18" s="149">
        <v>27000</v>
      </c>
      <c r="I18" s="149"/>
    </row>
    <row r="19" spans="1:9" ht="12.75">
      <c r="A19" s="26" t="s">
        <v>93</v>
      </c>
      <c r="B19" s="27"/>
      <c r="C19" s="28"/>
      <c r="D19" s="29" t="s">
        <v>92</v>
      </c>
      <c r="E19" s="150"/>
      <c r="F19" s="150"/>
      <c r="G19" s="151"/>
      <c r="H19" s="151">
        <v>27000</v>
      </c>
      <c r="I19" s="151"/>
    </row>
    <row r="20" spans="1:9" ht="63.75">
      <c r="A20" s="32" t="s">
        <v>94</v>
      </c>
      <c r="B20" s="32" t="s">
        <v>95</v>
      </c>
      <c r="C20" s="33" t="s">
        <v>96</v>
      </c>
      <c r="D20" s="34" t="s">
        <v>97</v>
      </c>
      <c r="E20" s="139" t="s">
        <v>229</v>
      </c>
      <c r="F20" s="139"/>
      <c r="G20" s="152"/>
      <c r="H20" s="152">
        <v>27000</v>
      </c>
      <c r="I20" s="152"/>
    </row>
    <row r="21" spans="1:9" ht="12.75">
      <c r="A21" s="153" t="s">
        <v>234</v>
      </c>
      <c r="B21" s="154"/>
      <c r="C21" s="154"/>
      <c r="D21" s="154"/>
      <c r="E21" s="155"/>
      <c r="F21" s="139"/>
      <c r="G21" s="152"/>
      <c r="H21" s="156"/>
      <c r="I21" s="152"/>
    </row>
    <row r="22" spans="1:9" ht="12.75">
      <c r="A22" s="26" t="s">
        <v>143</v>
      </c>
      <c r="B22" s="27"/>
      <c r="C22" s="28"/>
      <c r="D22" s="29" t="s">
        <v>144</v>
      </c>
      <c r="E22" s="157"/>
      <c r="F22" s="139"/>
      <c r="G22" s="152"/>
      <c r="H22" s="158">
        <v>354568.42</v>
      </c>
      <c r="I22" s="152"/>
    </row>
    <row r="23" spans="1:9" ht="12.75">
      <c r="A23" s="26" t="s">
        <v>145</v>
      </c>
      <c r="B23" s="27"/>
      <c r="C23" s="28"/>
      <c r="D23" s="29" t="s">
        <v>144</v>
      </c>
      <c r="E23" s="157"/>
      <c r="F23" s="139"/>
      <c r="G23" s="152"/>
      <c r="H23" s="158">
        <v>354568.42</v>
      </c>
      <c r="I23" s="152"/>
    </row>
    <row r="24" spans="1:9" ht="51">
      <c r="A24" s="32" t="s">
        <v>146</v>
      </c>
      <c r="B24" s="32" t="s">
        <v>147</v>
      </c>
      <c r="C24" s="33" t="s">
        <v>99</v>
      </c>
      <c r="D24" s="34" t="s">
        <v>148</v>
      </c>
      <c r="E24" s="139" t="s">
        <v>229</v>
      </c>
      <c r="F24" s="139"/>
      <c r="G24" s="152"/>
      <c r="H24" s="159">
        <v>354568.42</v>
      </c>
      <c r="I24" s="152"/>
    </row>
    <row r="25" spans="1:9" ht="12.75">
      <c r="A25" s="144" t="s">
        <v>235</v>
      </c>
      <c r="B25" s="146"/>
      <c r="C25" s="146"/>
      <c r="D25" s="147"/>
      <c r="E25" s="139"/>
      <c r="F25" s="139"/>
      <c r="G25" s="152"/>
      <c r="H25" s="159"/>
      <c r="I25" s="152"/>
    </row>
    <row r="26" spans="1:9" ht="25.5">
      <c r="A26" s="26" t="s">
        <v>170</v>
      </c>
      <c r="B26" s="27"/>
      <c r="C26" s="28"/>
      <c r="D26" s="29" t="s">
        <v>171</v>
      </c>
      <c r="E26" s="160"/>
      <c r="F26" s="160"/>
      <c r="G26" s="151"/>
      <c r="H26" s="151">
        <v>-45178</v>
      </c>
      <c r="I26" s="151"/>
    </row>
    <row r="27" spans="1:9" ht="25.5">
      <c r="A27" s="26" t="s">
        <v>172</v>
      </c>
      <c r="B27" s="27"/>
      <c r="C27" s="28"/>
      <c r="D27" s="29" t="s">
        <v>171</v>
      </c>
      <c r="E27" s="160"/>
      <c r="F27" s="160"/>
      <c r="G27" s="151"/>
      <c r="H27" s="151">
        <v>-45178</v>
      </c>
      <c r="I27" s="151"/>
    </row>
    <row r="28" spans="1:9" ht="38.25">
      <c r="A28" s="32" t="s">
        <v>178</v>
      </c>
      <c r="B28" s="32" t="s">
        <v>179</v>
      </c>
      <c r="C28" s="33" t="s">
        <v>57</v>
      </c>
      <c r="D28" s="34" t="s">
        <v>180</v>
      </c>
      <c r="E28" s="139" t="s">
        <v>229</v>
      </c>
      <c r="F28" s="139"/>
      <c r="G28" s="152"/>
      <c r="H28" s="152">
        <v>-45178</v>
      </c>
      <c r="I28" s="152"/>
    </row>
    <row r="29" spans="1:9" ht="15.75">
      <c r="A29" s="122"/>
      <c r="B29" s="122"/>
      <c r="C29" s="161"/>
      <c r="D29" s="162" t="s">
        <v>236</v>
      </c>
      <c r="E29" s="163"/>
      <c r="F29" s="163"/>
      <c r="G29" s="164"/>
      <c r="H29" s="165">
        <f>H9+H18+H22+H26</f>
        <v>299916.42</v>
      </c>
      <c r="I29" s="166"/>
    </row>
    <row r="30" spans="1:9" ht="12.75">
      <c r="A30" s="123"/>
      <c r="B30" s="123"/>
      <c r="C30" s="123"/>
      <c r="D30" s="124"/>
      <c r="E30" s="124"/>
      <c r="F30" s="124"/>
      <c r="G30" s="124"/>
      <c r="H30" s="124"/>
      <c r="I30" s="124"/>
    </row>
    <row r="31" spans="1:9" ht="15.75">
      <c r="A31" s="167" t="s">
        <v>237</v>
      </c>
      <c r="B31" s="167"/>
      <c r="C31" s="167"/>
      <c r="D31" s="167"/>
      <c r="E31" s="167"/>
      <c r="F31" s="167"/>
      <c r="G31" s="167"/>
      <c r="H31" s="167"/>
      <c r="I31" s="167"/>
    </row>
  </sheetData>
  <sheetProtection/>
  <mergeCells count="11">
    <mergeCell ref="A17:C17"/>
    <mergeCell ref="A21:E21"/>
    <mergeCell ref="A25:D25"/>
    <mergeCell ref="A31:I31"/>
    <mergeCell ref="F3:G3"/>
    <mergeCell ref="G1:I1"/>
    <mergeCell ref="A5:I5"/>
    <mergeCell ref="A6:I6"/>
    <mergeCell ref="A12:E12"/>
    <mergeCell ref="A14:E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37">
      <selection activeCell="N14" sqref="N14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3.75390625" style="0" customWidth="1"/>
    <col min="5" max="5" width="34.25390625" style="0" customWidth="1"/>
    <col min="6" max="7" width="16.00390625" style="0" customWidth="1"/>
    <col min="8" max="8" width="12.375" style="0" customWidth="1"/>
    <col min="9" max="9" width="18.125" style="0" customWidth="1"/>
    <col min="10" max="10" width="11.25390625" style="0" customWidth="1"/>
  </cols>
  <sheetData>
    <row r="1" spans="1:10" ht="15.75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>
      <c r="A2" s="170"/>
      <c r="B2" s="170"/>
      <c r="C2" s="170"/>
      <c r="D2" s="170"/>
      <c r="E2" s="170"/>
      <c r="F2" s="170" t="s">
        <v>239</v>
      </c>
      <c r="G2" s="170"/>
      <c r="H2" s="125"/>
      <c r="I2" s="125"/>
      <c r="J2" s="125"/>
    </row>
    <row r="3" spans="1:10" ht="15">
      <c r="A3" s="170"/>
      <c r="B3" s="170"/>
      <c r="C3" s="170"/>
      <c r="D3" s="170"/>
      <c r="E3" s="170"/>
      <c r="F3" s="170" t="s">
        <v>40</v>
      </c>
      <c r="G3" s="170"/>
      <c r="H3" s="126"/>
      <c r="I3" s="126"/>
      <c r="J3" s="126"/>
    </row>
    <row r="4" spans="1:10" ht="15">
      <c r="A4" s="170"/>
      <c r="B4" s="170"/>
      <c r="C4" s="170"/>
      <c r="D4" s="170"/>
      <c r="E4" s="170"/>
      <c r="F4" s="170" t="s">
        <v>20</v>
      </c>
      <c r="G4" s="170"/>
      <c r="H4" s="126"/>
      <c r="I4" s="126"/>
      <c r="J4" s="126"/>
    </row>
    <row r="5" spans="1:10" ht="14.25">
      <c r="A5" s="171" t="s">
        <v>41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22.5" customHeight="1">
      <c r="A6" s="127" t="s">
        <v>240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8.75">
      <c r="A7" s="127" t="s">
        <v>241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8.75">
      <c r="A8" s="172"/>
      <c r="B8" s="173"/>
      <c r="C8" s="173"/>
      <c r="D8" s="173"/>
      <c r="E8" s="174" t="s">
        <v>242</v>
      </c>
      <c r="F8" s="173"/>
      <c r="G8" s="173"/>
      <c r="H8" s="173"/>
      <c r="I8" s="175"/>
      <c r="J8" s="176" t="s">
        <v>243</v>
      </c>
    </row>
    <row r="9" spans="1:10" ht="14.25">
      <c r="A9" s="177" t="s">
        <v>43</v>
      </c>
      <c r="B9" s="177" t="s">
        <v>44</v>
      </c>
      <c r="C9" s="177" t="s">
        <v>45</v>
      </c>
      <c r="D9" s="177" t="s">
        <v>223</v>
      </c>
      <c r="E9" s="178" t="s">
        <v>244</v>
      </c>
      <c r="F9" s="179" t="s">
        <v>245</v>
      </c>
      <c r="G9" s="179" t="s">
        <v>4</v>
      </c>
      <c r="H9" s="177" t="s">
        <v>5</v>
      </c>
      <c r="I9" s="179" t="s">
        <v>6</v>
      </c>
      <c r="J9" s="179"/>
    </row>
    <row r="10" spans="1:10" ht="57">
      <c r="A10" s="177"/>
      <c r="B10" s="178"/>
      <c r="C10" s="177"/>
      <c r="D10" s="178"/>
      <c r="E10" s="178"/>
      <c r="F10" s="179"/>
      <c r="G10" s="179"/>
      <c r="H10" s="180"/>
      <c r="I10" s="137" t="s">
        <v>7</v>
      </c>
      <c r="J10" s="137" t="s">
        <v>8</v>
      </c>
    </row>
    <row r="11" spans="1:10" ht="15">
      <c r="A11" s="181" t="s">
        <v>53</v>
      </c>
      <c r="B11" s="136"/>
      <c r="C11" s="136"/>
      <c r="D11" s="182" t="s">
        <v>54</v>
      </c>
      <c r="E11" s="183"/>
      <c r="F11" s="137"/>
      <c r="G11" s="184">
        <f>H11+I11</f>
        <v>12790</v>
      </c>
      <c r="H11" s="185">
        <f>H12</f>
        <v>12790</v>
      </c>
      <c r="I11" s="184"/>
      <c r="J11" s="184"/>
    </row>
    <row r="12" spans="1:10" ht="28.5">
      <c r="A12" s="181" t="s">
        <v>55</v>
      </c>
      <c r="B12" s="136"/>
      <c r="C12" s="136"/>
      <c r="D12" s="182" t="s">
        <v>246</v>
      </c>
      <c r="E12" s="183"/>
      <c r="F12" s="137"/>
      <c r="G12" s="184">
        <f aca="true" t="shared" si="0" ref="G12:G42">H12+I12</f>
        <v>12790</v>
      </c>
      <c r="H12" s="185">
        <f>H13+H15+H16+H14</f>
        <v>12790</v>
      </c>
      <c r="I12" s="184"/>
      <c r="J12" s="184"/>
    </row>
    <row r="13" spans="1:10" ht="30">
      <c r="A13" s="186" t="s">
        <v>56</v>
      </c>
      <c r="B13" s="186" t="s">
        <v>57</v>
      </c>
      <c r="C13" s="186" t="s">
        <v>58</v>
      </c>
      <c r="D13" s="187" t="s">
        <v>59</v>
      </c>
      <c r="E13" s="183" t="s">
        <v>247</v>
      </c>
      <c r="F13" s="183" t="s">
        <v>248</v>
      </c>
      <c r="G13" s="184">
        <v>1500</v>
      </c>
      <c r="H13" s="188">
        <v>1500</v>
      </c>
      <c r="I13" s="184"/>
      <c r="J13" s="184"/>
    </row>
    <row r="14" spans="1:10" ht="90">
      <c r="A14" s="186" t="s">
        <v>56</v>
      </c>
      <c r="B14" s="186" t="s">
        <v>57</v>
      </c>
      <c r="C14" s="186" t="s">
        <v>58</v>
      </c>
      <c r="D14" s="187" t="s">
        <v>59</v>
      </c>
      <c r="E14" s="183" t="s">
        <v>249</v>
      </c>
      <c r="F14" s="183" t="s">
        <v>250</v>
      </c>
      <c r="G14" s="184">
        <v>47300</v>
      </c>
      <c r="H14" s="188">
        <v>47300</v>
      </c>
      <c r="I14" s="184"/>
      <c r="J14" s="184"/>
    </row>
    <row r="15" spans="1:10" ht="75">
      <c r="A15" s="189" t="s">
        <v>60</v>
      </c>
      <c r="B15" s="189" t="s">
        <v>61</v>
      </c>
      <c r="C15" s="190" t="s">
        <v>62</v>
      </c>
      <c r="D15" s="187" t="s">
        <v>63</v>
      </c>
      <c r="E15" s="183" t="s">
        <v>251</v>
      </c>
      <c r="F15" s="183" t="s">
        <v>252</v>
      </c>
      <c r="G15" s="184">
        <f t="shared" si="0"/>
        <v>-6010</v>
      </c>
      <c r="H15" s="188">
        <v>-6010</v>
      </c>
      <c r="I15" s="184"/>
      <c r="J15" s="184"/>
    </row>
    <row r="16" spans="1:10" ht="60">
      <c r="A16" s="186" t="s">
        <v>64</v>
      </c>
      <c r="B16" s="191">
        <v>3242</v>
      </c>
      <c r="C16" s="191">
        <v>1090</v>
      </c>
      <c r="D16" s="192" t="s">
        <v>67</v>
      </c>
      <c r="E16" s="183" t="s">
        <v>253</v>
      </c>
      <c r="F16" s="183" t="s">
        <v>254</v>
      </c>
      <c r="G16" s="184">
        <f t="shared" si="0"/>
        <v>-30000</v>
      </c>
      <c r="H16" s="188">
        <v>-30000</v>
      </c>
      <c r="I16" s="184"/>
      <c r="J16" s="184"/>
    </row>
    <row r="17" spans="1:10" ht="28.5">
      <c r="A17" s="181" t="s">
        <v>68</v>
      </c>
      <c r="B17" s="181"/>
      <c r="C17" s="136"/>
      <c r="D17" s="182" t="s">
        <v>255</v>
      </c>
      <c r="E17" s="183"/>
      <c r="F17" s="183"/>
      <c r="G17" s="184">
        <f t="shared" si="0"/>
        <v>185275</v>
      </c>
      <c r="H17" s="185">
        <v>221749</v>
      </c>
      <c r="I17" s="184">
        <v>-36474</v>
      </c>
      <c r="J17" s="184">
        <v>-36474</v>
      </c>
    </row>
    <row r="18" spans="1:10" ht="28.5">
      <c r="A18" s="181" t="s">
        <v>70</v>
      </c>
      <c r="B18" s="136"/>
      <c r="C18" s="136"/>
      <c r="D18" s="182" t="s">
        <v>255</v>
      </c>
      <c r="E18" s="183"/>
      <c r="F18" s="183"/>
      <c r="G18" s="184">
        <f t="shared" si="0"/>
        <v>185275</v>
      </c>
      <c r="H18" s="185">
        <v>221749</v>
      </c>
      <c r="I18" s="184">
        <v>-36474</v>
      </c>
      <c r="J18" s="184">
        <v>-36474</v>
      </c>
    </row>
    <row r="19" spans="1:10" ht="105">
      <c r="A19" s="193" t="s">
        <v>75</v>
      </c>
      <c r="B19" s="193" t="s">
        <v>76</v>
      </c>
      <c r="C19" s="194" t="s">
        <v>77</v>
      </c>
      <c r="D19" s="195" t="s">
        <v>78</v>
      </c>
      <c r="E19" s="183" t="s">
        <v>256</v>
      </c>
      <c r="F19" s="196" t="s">
        <v>257</v>
      </c>
      <c r="G19" s="184">
        <f t="shared" si="0"/>
        <v>74010</v>
      </c>
      <c r="H19" s="188">
        <v>3000</v>
      </c>
      <c r="I19" s="184">
        <v>71010</v>
      </c>
      <c r="J19" s="184">
        <v>71010</v>
      </c>
    </row>
    <row r="20" spans="1:10" ht="105">
      <c r="A20" s="197" t="s">
        <v>71</v>
      </c>
      <c r="B20" s="197" t="s">
        <v>72</v>
      </c>
      <c r="C20" s="198" t="s">
        <v>73</v>
      </c>
      <c r="D20" s="199" t="s">
        <v>74</v>
      </c>
      <c r="E20" s="196" t="s">
        <v>258</v>
      </c>
      <c r="F20" s="200" t="s">
        <v>259</v>
      </c>
      <c r="G20" s="184">
        <f t="shared" si="0"/>
        <v>48749</v>
      </c>
      <c r="H20" s="188">
        <v>148749</v>
      </c>
      <c r="I20" s="184">
        <v>-100000</v>
      </c>
      <c r="J20" s="184">
        <v>-100000</v>
      </c>
    </row>
    <row r="21" spans="1:10" ht="60">
      <c r="A21" s="189" t="s">
        <v>87</v>
      </c>
      <c r="B21" s="189" t="s">
        <v>88</v>
      </c>
      <c r="C21" s="190" t="s">
        <v>89</v>
      </c>
      <c r="D21" s="187" t="s">
        <v>90</v>
      </c>
      <c r="E21" s="183" t="s">
        <v>260</v>
      </c>
      <c r="F21" s="183" t="s">
        <v>261</v>
      </c>
      <c r="G21" s="184">
        <v>-7484</v>
      </c>
      <c r="H21" s="188"/>
      <c r="I21" s="184">
        <v>-7484</v>
      </c>
      <c r="J21" s="184">
        <v>-7484</v>
      </c>
    </row>
    <row r="22" spans="1:10" ht="45">
      <c r="A22" s="189" t="s">
        <v>79</v>
      </c>
      <c r="B22" s="189" t="s">
        <v>80</v>
      </c>
      <c r="C22" s="201" t="s">
        <v>81</v>
      </c>
      <c r="D22" s="192" t="s">
        <v>82</v>
      </c>
      <c r="E22" s="196" t="s">
        <v>262</v>
      </c>
      <c r="F22" s="196" t="s">
        <v>263</v>
      </c>
      <c r="G22" s="184">
        <f t="shared" si="0"/>
        <v>70000</v>
      </c>
      <c r="H22" s="188">
        <v>70000</v>
      </c>
      <c r="I22" s="202"/>
      <c r="J22" s="202"/>
    </row>
    <row r="23" spans="1:10" ht="15">
      <c r="A23" s="197" t="s">
        <v>91</v>
      </c>
      <c r="B23" s="137"/>
      <c r="C23" s="203"/>
      <c r="D23" s="204" t="s">
        <v>92</v>
      </c>
      <c r="E23" s="205"/>
      <c r="F23" s="205"/>
      <c r="G23" s="184">
        <f t="shared" si="0"/>
        <v>-945</v>
      </c>
      <c r="H23" s="206">
        <v>-945</v>
      </c>
      <c r="I23" s="206"/>
      <c r="J23" s="206"/>
    </row>
    <row r="24" spans="1:10" ht="15">
      <c r="A24" s="197" t="s">
        <v>93</v>
      </c>
      <c r="B24" s="137"/>
      <c r="C24" s="203"/>
      <c r="D24" s="204" t="s">
        <v>92</v>
      </c>
      <c r="E24" s="205"/>
      <c r="F24" s="205"/>
      <c r="G24" s="184">
        <f t="shared" si="0"/>
        <v>-945</v>
      </c>
      <c r="H24" s="206">
        <v>-945</v>
      </c>
      <c r="I24" s="207"/>
      <c r="J24" s="207"/>
    </row>
    <row r="25" spans="1:10" ht="75">
      <c r="A25" s="189" t="s">
        <v>108</v>
      </c>
      <c r="B25" s="183">
        <v>3140</v>
      </c>
      <c r="C25" s="208">
        <v>1040</v>
      </c>
      <c r="D25" s="192" t="s">
        <v>110</v>
      </c>
      <c r="E25" s="209" t="s">
        <v>264</v>
      </c>
      <c r="F25" s="205" t="s">
        <v>265</v>
      </c>
      <c r="G25" s="184">
        <v>-795</v>
      </c>
      <c r="H25" s="207">
        <v>-795</v>
      </c>
      <c r="I25" s="207"/>
      <c r="J25" s="207"/>
    </row>
    <row r="26" spans="1:10" ht="45">
      <c r="A26" s="210" t="s">
        <v>101</v>
      </c>
      <c r="B26" s="210" t="s">
        <v>102</v>
      </c>
      <c r="C26" s="211" t="s">
        <v>103</v>
      </c>
      <c r="D26" s="212" t="s">
        <v>104</v>
      </c>
      <c r="E26" s="213" t="s">
        <v>266</v>
      </c>
      <c r="F26" s="213" t="s">
        <v>267</v>
      </c>
      <c r="G26" s="184">
        <v>-150</v>
      </c>
      <c r="H26" s="207">
        <v>-150</v>
      </c>
      <c r="I26" s="207"/>
      <c r="J26" s="207"/>
    </row>
    <row r="27" spans="1:10" ht="28.5">
      <c r="A27" s="197" t="s">
        <v>115</v>
      </c>
      <c r="B27" s="137"/>
      <c r="C27" s="203"/>
      <c r="D27" s="204" t="s">
        <v>116</v>
      </c>
      <c r="E27" s="205"/>
      <c r="F27" s="205"/>
      <c r="G27" s="184">
        <f t="shared" si="0"/>
        <v>38447</v>
      </c>
      <c r="H27" s="206">
        <v>38447</v>
      </c>
      <c r="I27" s="206"/>
      <c r="J27" s="206"/>
    </row>
    <row r="28" spans="1:10" ht="28.5">
      <c r="A28" s="197" t="s">
        <v>117</v>
      </c>
      <c r="B28" s="137"/>
      <c r="C28" s="203"/>
      <c r="D28" s="204" t="s">
        <v>116</v>
      </c>
      <c r="E28" s="205"/>
      <c r="F28" s="205"/>
      <c r="G28" s="184">
        <f t="shared" si="0"/>
        <v>38447</v>
      </c>
      <c r="H28" s="206">
        <v>38447</v>
      </c>
      <c r="I28" s="206"/>
      <c r="J28" s="206"/>
    </row>
    <row r="29" spans="1:10" ht="99.75">
      <c r="A29" s="197" t="s">
        <v>139</v>
      </c>
      <c r="B29" s="197" t="s">
        <v>140</v>
      </c>
      <c r="C29" s="198" t="s">
        <v>130</v>
      </c>
      <c r="D29" s="199" t="s">
        <v>141</v>
      </c>
      <c r="E29" s="213" t="s">
        <v>268</v>
      </c>
      <c r="F29" s="213" t="s">
        <v>269</v>
      </c>
      <c r="G29" s="184">
        <f t="shared" si="0"/>
        <v>-20000</v>
      </c>
      <c r="H29" s="207">
        <v>-20000</v>
      </c>
      <c r="I29" s="206"/>
      <c r="J29" s="206"/>
    </row>
    <row r="30" spans="1:10" ht="120">
      <c r="A30" s="189" t="s">
        <v>118</v>
      </c>
      <c r="B30" s="189" t="s">
        <v>119</v>
      </c>
      <c r="C30" s="190" t="s">
        <v>120</v>
      </c>
      <c r="D30" s="187" t="s">
        <v>121</v>
      </c>
      <c r="E30" s="213" t="s">
        <v>270</v>
      </c>
      <c r="F30" s="213" t="s">
        <v>271</v>
      </c>
      <c r="G30" s="184">
        <v>-39000</v>
      </c>
      <c r="H30" s="207">
        <v>-39000</v>
      </c>
      <c r="I30" s="206"/>
      <c r="J30" s="206"/>
    </row>
    <row r="31" spans="1:10" ht="75">
      <c r="A31" s="189" t="s">
        <v>138</v>
      </c>
      <c r="B31" s="183">
        <v>3140</v>
      </c>
      <c r="C31" s="208">
        <v>1040</v>
      </c>
      <c r="D31" s="192" t="s">
        <v>110</v>
      </c>
      <c r="E31" s="209" t="s">
        <v>264</v>
      </c>
      <c r="F31" s="205" t="s">
        <v>265</v>
      </c>
      <c r="G31" s="184">
        <f t="shared" si="0"/>
        <v>-865</v>
      </c>
      <c r="H31" s="207">
        <v>-865</v>
      </c>
      <c r="I31" s="206"/>
      <c r="J31" s="206"/>
    </row>
    <row r="32" spans="1:10" ht="60">
      <c r="A32" s="186" t="s">
        <v>142</v>
      </c>
      <c r="B32" s="191">
        <v>3242</v>
      </c>
      <c r="C32" s="191">
        <v>1090</v>
      </c>
      <c r="D32" s="192" t="s">
        <v>67</v>
      </c>
      <c r="E32" s="183" t="s">
        <v>272</v>
      </c>
      <c r="F32" s="183" t="s">
        <v>273</v>
      </c>
      <c r="G32" s="184">
        <f t="shared" si="0"/>
        <v>32500</v>
      </c>
      <c r="H32" s="207">
        <v>32500</v>
      </c>
      <c r="I32" s="206"/>
      <c r="J32" s="206"/>
    </row>
    <row r="33" spans="1:10" ht="120">
      <c r="A33" s="186" t="s">
        <v>64</v>
      </c>
      <c r="B33" s="191">
        <v>3242</v>
      </c>
      <c r="C33" s="191">
        <v>1090</v>
      </c>
      <c r="D33" s="192" t="s">
        <v>67</v>
      </c>
      <c r="E33" s="213" t="s">
        <v>270</v>
      </c>
      <c r="F33" s="213" t="s">
        <v>271</v>
      </c>
      <c r="G33" s="214">
        <f>H33+I33</f>
        <v>65812.5</v>
      </c>
      <c r="H33" s="215">
        <v>65812.5</v>
      </c>
      <c r="I33" s="206"/>
      <c r="J33" s="206"/>
    </row>
    <row r="34" spans="1:10" ht="15">
      <c r="A34" s="26" t="s">
        <v>143</v>
      </c>
      <c r="B34" s="27"/>
      <c r="C34" s="28"/>
      <c r="D34" s="29" t="s">
        <v>144</v>
      </c>
      <c r="E34" s="213"/>
      <c r="F34" s="213"/>
      <c r="G34" s="214">
        <v>-10000</v>
      </c>
      <c r="H34" s="214">
        <v>-10000</v>
      </c>
      <c r="I34" s="206"/>
      <c r="J34" s="206"/>
    </row>
    <row r="35" spans="1:10" ht="15">
      <c r="A35" s="26" t="s">
        <v>145</v>
      </c>
      <c r="B35" s="27"/>
      <c r="C35" s="28"/>
      <c r="D35" s="29" t="s">
        <v>144</v>
      </c>
      <c r="E35" s="213"/>
      <c r="F35" s="213"/>
      <c r="G35" s="214">
        <v>-10000</v>
      </c>
      <c r="H35" s="214">
        <v>-10000</v>
      </c>
      <c r="I35" s="206"/>
      <c r="J35" s="206"/>
    </row>
    <row r="36" spans="1:10" ht="60">
      <c r="A36" s="32" t="s">
        <v>167</v>
      </c>
      <c r="B36" s="32" t="s">
        <v>168</v>
      </c>
      <c r="C36" s="33" t="s">
        <v>113</v>
      </c>
      <c r="D36" s="34" t="s">
        <v>169</v>
      </c>
      <c r="E36" s="213" t="s">
        <v>274</v>
      </c>
      <c r="F36" s="213" t="s">
        <v>275</v>
      </c>
      <c r="G36" s="214">
        <v>-10000</v>
      </c>
      <c r="H36" s="215">
        <v>-10000</v>
      </c>
      <c r="I36" s="206"/>
      <c r="J36" s="206"/>
    </row>
    <row r="37" spans="1:10" ht="28.5">
      <c r="A37" s="216" t="s">
        <v>170</v>
      </c>
      <c r="B37" s="137"/>
      <c r="C37" s="216"/>
      <c r="D37" s="217" t="s">
        <v>276</v>
      </c>
      <c r="E37" s="183"/>
      <c r="F37" s="183"/>
      <c r="G37" s="184">
        <v>46064</v>
      </c>
      <c r="H37" s="206">
        <f>H38</f>
        <v>71242</v>
      </c>
      <c r="I37" s="206">
        <v>-45178</v>
      </c>
      <c r="J37" s="206">
        <v>-45178</v>
      </c>
    </row>
    <row r="38" spans="1:10" ht="28.5">
      <c r="A38" s="216" t="s">
        <v>172</v>
      </c>
      <c r="B38" s="137"/>
      <c r="C38" s="216"/>
      <c r="D38" s="217" t="s">
        <v>276</v>
      </c>
      <c r="E38" s="218"/>
      <c r="F38" s="218"/>
      <c r="G38" s="184">
        <v>46064</v>
      </c>
      <c r="H38" s="206">
        <f>H39+H40+H41</f>
        <v>71242</v>
      </c>
      <c r="I38" s="206">
        <v>-45178</v>
      </c>
      <c r="J38" s="206">
        <v>-45178</v>
      </c>
    </row>
    <row r="39" spans="1:10" ht="120">
      <c r="A39" s="210" t="s">
        <v>178</v>
      </c>
      <c r="B39" s="210" t="s">
        <v>179</v>
      </c>
      <c r="C39" s="211" t="s">
        <v>57</v>
      </c>
      <c r="D39" s="212" t="s">
        <v>180</v>
      </c>
      <c r="E39" s="183" t="s">
        <v>277</v>
      </c>
      <c r="F39" s="183" t="s">
        <v>278</v>
      </c>
      <c r="G39" s="184">
        <f t="shared" si="0"/>
        <v>8000</v>
      </c>
      <c r="H39" s="207">
        <v>8000</v>
      </c>
      <c r="I39" s="207"/>
      <c r="J39" s="207"/>
    </row>
    <row r="40" spans="1:10" ht="90">
      <c r="A40" s="210" t="s">
        <v>178</v>
      </c>
      <c r="B40" s="210" t="s">
        <v>179</v>
      </c>
      <c r="C40" s="211" t="s">
        <v>57</v>
      </c>
      <c r="D40" s="212" t="s">
        <v>180</v>
      </c>
      <c r="E40" s="209" t="s">
        <v>279</v>
      </c>
      <c r="F40" s="183" t="s">
        <v>280</v>
      </c>
      <c r="G40" s="184">
        <f t="shared" si="0"/>
        <v>38064</v>
      </c>
      <c r="H40" s="207">
        <v>83242</v>
      </c>
      <c r="I40" s="207">
        <v>-45178</v>
      </c>
      <c r="J40" s="207">
        <v>-45178</v>
      </c>
    </row>
    <row r="41" spans="1:10" ht="90">
      <c r="A41" s="210">
        <v>3719800</v>
      </c>
      <c r="B41" s="210">
        <v>9800</v>
      </c>
      <c r="C41" s="211">
        <v>180</v>
      </c>
      <c r="D41" s="212" t="s">
        <v>180</v>
      </c>
      <c r="E41" s="209" t="s">
        <v>281</v>
      </c>
      <c r="F41" s="183" t="s">
        <v>282</v>
      </c>
      <c r="G41" s="184">
        <v>-20000</v>
      </c>
      <c r="H41" s="207">
        <v>-20000</v>
      </c>
      <c r="I41" s="207"/>
      <c r="J41" s="207"/>
    </row>
    <row r="42" spans="1:10" ht="15">
      <c r="A42" s="219"/>
      <c r="B42" s="183"/>
      <c r="C42" s="219"/>
      <c r="D42" s="220" t="s">
        <v>236</v>
      </c>
      <c r="E42" s="221"/>
      <c r="F42" s="221"/>
      <c r="G42" s="184">
        <f t="shared" si="0"/>
        <v>251631</v>
      </c>
      <c r="H42" s="222">
        <f>H11+H17+H23+H27+H37+H34</f>
        <v>333283</v>
      </c>
      <c r="I42" s="222">
        <f>I11+I17+I23+I27+I37</f>
        <v>-81652</v>
      </c>
      <c r="J42" s="222">
        <f>J11+J17+J23+J27+J37</f>
        <v>-81652</v>
      </c>
    </row>
    <row r="43" spans="1:10" ht="15.75">
      <c r="A43" s="223" t="s">
        <v>283</v>
      </c>
      <c r="B43" s="223"/>
      <c r="C43" s="223"/>
      <c r="D43" s="223"/>
      <c r="E43" s="224"/>
      <c r="F43" s="224"/>
      <c r="G43" s="225"/>
      <c r="H43" s="225"/>
      <c r="I43" s="225"/>
      <c r="J43" s="225"/>
    </row>
  </sheetData>
  <sheetProtection/>
  <mergeCells count="15">
    <mergeCell ref="F9:F10"/>
    <mergeCell ref="G9:G10"/>
    <mergeCell ref="H9:H10"/>
    <mergeCell ref="I9:J9"/>
    <mergeCell ref="A43:F43"/>
    <mergeCell ref="A1:J1"/>
    <mergeCell ref="H2:J2"/>
    <mergeCell ref="A5:J5"/>
    <mergeCell ref="A6:J6"/>
    <mergeCell ref="A7:J7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</cp:lastModifiedBy>
  <cp:lastPrinted>2019-11-27T11:23:56Z</cp:lastPrinted>
  <dcterms:created xsi:type="dcterms:W3CDTF">2019-11-27T11:22:58Z</dcterms:created>
  <dcterms:modified xsi:type="dcterms:W3CDTF">2019-12-02T10:23:32Z</dcterms:modified>
  <cp:category/>
  <cp:version/>
  <cp:contentType/>
  <cp:contentStatus/>
</cp:coreProperties>
</file>