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<sst xmlns="http://schemas.openxmlformats.org/spreadsheetml/2006/main" count="899" uniqueCount="525">
  <si>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</si>
  <si>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</si>
  <si>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</si>
  <si>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</si>
  <si>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</si>
  <si>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</si>
  <si>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</si>
  <si>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</si>
  <si>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</si>
  <si>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</si>
  <si>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</si>
  <si>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</si>
  <si>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</si>
  <si>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</si>
  <si>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</si>
  <si>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</si>
  <si>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</si>
  <si>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</si>
  <si>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</si>
  <si>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</si>
  <si>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</si>
  <si>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</si>
  <si>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</si>
  <si>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</si>
  <si>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</si>
  <si>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</si>
  <si>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</si>
  <si>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</si>
  <si>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</si>
  <si>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</si>
  <si>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</si>
  <si>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</si>
  <si>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</si>
  <si>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</si>
  <si>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</si>
  <si>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</si>
  <si>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</si>
  <si>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</si>
  <si>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</si>
  <si>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</si>
  <si>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</si>
  <si>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</si>
  <si>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</si>
  <si>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</si>
  <si>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</si>
  <si>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</si>
  <si>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</si>
  <si>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</si>
  <si>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</si>
  <si>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</si>
  <si>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</si>
  <si>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Додаток 1/1</t>
  </si>
  <si>
    <t>(тис.грн)</t>
  </si>
  <si>
    <t xml:space="preserve">до рішення 17 позачергової  сесії районної ради </t>
  </si>
  <si>
    <t>Керуючий справами виконавчого апарату  районної  ради</t>
  </si>
  <si>
    <t>Г.М. Лисенко</t>
  </si>
  <si>
    <t>№  340</t>
  </si>
  <si>
    <t>7 скликання</t>
  </si>
  <si>
    <t>Доходи районного бюджету на 2017 рік   (уточнений)</t>
  </si>
  <si>
    <t>Додаток  2/1</t>
  </si>
  <si>
    <t>15.12.2017  № 340</t>
  </si>
  <si>
    <t>Фінансування районного бюджету на 2017 рік  (уточнений)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</si>
  <si>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</si>
  <si>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</si>
  <si>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</si>
  <si>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</si>
  <si>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</si>
  <si>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</si>
  <si>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</si>
  <si>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</si>
  <si>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Керуючий справами виконавчого апарату  районної ради</t>
  </si>
  <si>
    <t>Додаток 3/1</t>
  </si>
  <si>
    <t>до рішення 17 позачергової сесії Чечельницької</t>
  </si>
  <si>
    <t>районної ради 7 скликання</t>
  </si>
  <si>
    <t>РОЗПОДІЛ</t>
  </si>
  <si>
    <t>видатків районного бюджету на 2017 рік (уточнений)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</si>
  <si>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</si>
  <si>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</si>
  <si>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</si>
  <si>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</si>
  <si>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</si>
  <si>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</si>
  <si>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</si>
  <si>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</si>
  <si>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</si>
  <si>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</si>
  <si>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</si>
  <si>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</si>
  <si>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Чечельницька районна рада</t>
  </si>
  <si>
    <t>0110000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</si>
  <si>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</si>
  <si>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</si>
  <si>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</si>
  <si>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</si>
  <si>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0113200</t>
  </si>
  <si>
    <t>3200</t>
  </si>
  <si>
    <t>Соціальний захист ветеранів війни та праці</t>
  </si>
  <si>
    <t>0113202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</si>
  <si>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</si>
  <si>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</si>
  <si>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</si>
  <si>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0113400</t>
  </si>
  <si>
    <t>3400</t>
  </si>
  <si>
    <t>1090</t>
  </si>
  <si>
    <t>Інші видатки на соціальний захист населення</t>
  </si>
  <si>
    <t>0117700</t>
  </si>
  <si>
    <t>7700</t>
  </si>
  <si>
    <t>0540</t>
  </si>
  <si>
    <t>Інші природоохоронні заходи</t>
  </si>
  <si>
    <t>0118600</t>
  </si>
  <si>
    <t>8600</t>
  </si>
  <si>
    <t>0133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</si>
  <si>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</si>
  <si>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</si>
  <si>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</si>
  <si>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</si>
  <si>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</si>
  <si>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</si>
  <si>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</si>
  <si>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</si>
  <si>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</si>
  <si>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</si>
  <si>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</si>
  <si>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</si>
  <si>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</si>
  <si>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</si>
  <si>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</si>
  <si>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</si>
  <si>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2214</t>
  </si>
  <si>
    <t>0763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</si>
  <si>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</si>
  <si>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</si>
  <si>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</si>
  <si>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</si>
  <si>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</si>
  <si>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</si>
  <si>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</si>
  <si>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</si>
  <si>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</si>
  <si>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1040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</si>
  <si>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</si>
  <si>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</si>
  <si>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</si>
  <si>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</si>
  <si>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0313131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</si>
  <si>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</si>
  <si>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</si>
  <si>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</si>
  <si>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</si>
  <si>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</si>
  <si>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</si>
  <si>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</si>
  <si>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</si>
  <si>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</si>
  <si>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</si>
  <si>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</si>
  <si>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</si>
  <si>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</si>
  <si>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</si>
  <si>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0313400</t>
  </si>
  <si>
    <t>0315010</t>
  </si>
  <si>
    <t>5010</t>
  </si>
  <si>
    <t>Проведення спортивної роботи в регіоні</t>
  </si>
  <si>
    <t>0315011</t>
  </si>
  <si>
    <t>5011</t>
  </si>
  <si>
    <t>0810</t>
  </si>
  <si>
    <t>Проведення навчально-тренувальних зборів і змагань з олімпійських видів спорту</t>
  </si>
  <si>
    <t>0315012</t>
  </si>
  <si>
    <t>5012</t>
  </si>
  <si>
    <t>Проведення навчально-тренувальних зборів і змагань з неолімпійських видів спорту</t>
  </si>
  <si>
    <t>0315050</t>
  </si>
  <si>
    <t>5050</t>
  </si>
  <si>
    <t>Підтримка фізкультурно-спортивного руху</t>
  </si>
  <si>
    <t>0315051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</si>
  <si>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</si>
  <si>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</si>
  <si>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</si>
  <si>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</si>
  <si>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</si>
  <si>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0316410</t>
  </si>
  <si>
    <t>6410</t>
  </si>
  <si>
    <t>0470</t>
  </si>
  <si>
    <t>Реалізація інвестиційних проектів</t>
  </si>
  <si>
    <t>0317210</t>
  </si>
  <si>
    <t>7210</t>
  </si>
  <si>
    <t>Підтримка засобів масової інформації</t>
  </si>
  <si>
    <t>0317212</t>
  </si>
  <si>
    <t>7212</t>
  </si>
  <si>
    <t>0830</t>
  </si>
  <si>
    <t>Підтримка періодичних видань (газет та журналів)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</si>
  <si>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</si>
  <si>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</si>
  <si>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</si>
  <si>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</si>
  <si>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</si>
  <si>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1000000</t>
  </si>
  <si>
    <t>Відділ освіти</t>
  </si>
  <si>
    <t>1010000</t>
  </si>
  <si>
    <t>1011020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</si>
  <si>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</si>
  <si>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</si>
  <si>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</si>
  <si>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</si>
  <si>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</si>
  <si>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</si>
  <si>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</si>
  <si>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1170</t>
  </si>
  <si>
    <t>0990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</si>
  <si>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</si>
  <si>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</si>
  <si>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</si>
  <si>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</si>
  <si>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</si>
  <si>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</si>
  <si>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</si>
  <si>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</si>
  <si>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</si>
  <si>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</si>
  <si>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</si>
  <si>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</si>
  <si>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</si>
  <si>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</si>
  <si>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</si>
  <si>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</si>
  <si>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</si>
  <si>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</si>
  <si>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</si>
  <si>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</si>
  <si>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1016410</t>
  </si>
  <si>
    <t>1500000</t>
  </si>
  <si>
    <t>Управління праці та соціального захисту населенння</t>
  </si>
  <si>
    <t>1510000</t>
  </si>
  <si>
    <t>1511060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</si>
  <si>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</si>
  <si>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</si>
  <si>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</si>
  <si>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</si>
  <si>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</si>
  <si>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</si>
  <si>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</si>
  <si>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</si>
  <si>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</si>
  <si>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</si>
  <si>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</si>
  <si>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</si>
  <si>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</si>
  <si>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</si>
  <si>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</si>
  <si>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</si>
  <si>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</si>
  <si>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</si>
  <si>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</si>
  <si>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</si>
  <si>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</si>
  <si>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</si>
  <si>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</si>
  <si>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</si>
  <si>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</si>
  <si>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</si>
  <si>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</si>
  <si>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</si>
  <si>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</si>
  <si>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</si>
  <si>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</si>
  <si>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</si>
  <si>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</si>
  <si>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</si>
  <si>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</si>
  <si>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</si>
  <si>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</si>
  <si>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</si>
  <si>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</si>
  <si>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</si>
  <si>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</si>
  <si>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</si>
  <si>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</si>
  <si>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</si>
  <si>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1513031</t>
  </si>
  <si>
    <t>3031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</si>
  <si>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</t>
  </si>
  <si>
    <t>1513033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</si>
  <si>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</si>
  <si>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</si>
  <si>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</si>
  <si>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</si>
  <si>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</si>
  <si>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</si>
  <si>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</si>
  <si>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</si>
  <si>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</si>
  <si>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</si>
  <si>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</si>
  <si>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</si>
  <si>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</si>
  <si>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</si>
  <si>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</si>
  <si>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</si>
  <si>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</si>
  <si>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</si>
  <si>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</si>
  <si>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</si>
  <si>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</si>
  <si>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</si>
  <si>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</si>
  <si>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</si>
  <si>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</si>
  <si>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</si>
  <si>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</si>
  <si>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</si>
  <si>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</si>
  <si>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</si>
  <si>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</si>
  <si>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</si>
  <si>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</si>
  <si>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</si>
  <si>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</si>
  <si>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</si>
  <si>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</si>
  <si>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</si>
  <si>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</si>
  <si>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</si>
  <si>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1010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</si>
  <si>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</si>
  <si>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</si>
  <si>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</si>
  <si>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</si>
  <si>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</si>
  <si>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</si>
  <si>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</si>
  <si>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</si>
  <si>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</si>
  <si>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</si>
  <si>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</si>
  <si>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</si>
  <si>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</si>
  <si>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</si>
  <si>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</si>
  <si>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</si>
  <si>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1513160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</si>
  <si>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</si>
  <si>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</si>
  <si>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</si>
  <si>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</si>
  <si>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</si>
  <si>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</si>
  <si>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1513182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</si>
  <si>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</si>
  <si>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</si>
  <si>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1513400</t>
  </si>
  <si>
    <t>1517810</t>
  </si>
  <si>
    <t>1518600</t>
  </si>
  <si>
    <t>2400000</t>
  </si>
  <si>
    <t>Відділ культури і туризму</t>
  </si>
  <si>
    <t>2410000</t>
  </si>
  <si>
    <t>2414060</t>
  </si>
  <si>
    <t>4060</t>
  </si>
  <si>
    <t>0824</t>
  </si>
  <si>
    <t>Бiблiотеки</t>
  </si>
  <si>
    <t>2414070</t>
  </si>
  <si>
    <t>4070</t>
  </si>
  <si>
    <t>Музеї i виставки</t>
  </si>
  <si>
    <t>2414090</t>
  </si>
  <si>
    <t>4090</t>
  </si>
  <si>
    <t>0828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</si>
  <si>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</si>
  <si>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</si>
  <si>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</si>
  <si>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</si>
  <si>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</si>
  <si>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4200</t>
  </si>
  <si>
    <t>0829</t>
  </si>
  <si>
    <t>Iншi культурно-освiтнi заклади та заходи</t>
  </si>
  <si>
    <t>2416410</t>
  </si>
  <si>
    <t>7600000</t>
  </si>
  <si>
    <t>Фінансове управління Чечельницької РДА</t>
  </si>
  <si>
    <t>7610000</t>
  </si>
  <si>
    <t>7618010</t>
  </si>
  <si>
    <t>8010</t>
  </si>
  <si>
    <t>Резервний фонд</t>
  </si>
  <si>
    <t>7618370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</si>
  <si>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</si>
  <si>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</si>
  <si>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</si>
  <si>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</si>
  <si>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</si>
  <si>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7618800</t>
  </si>
  <si>
    <t>8800</t>
  </si>
  <si>
    <t>Інші субвенції</t>
  </si>
  <si>
    <t xml:space="preserve"> </t>
  </si>
  <si>
    <t>Керуючий справами виконавчого апарату районної ради</t>
  </si>
  <si>
    <t>Додаток   4/1</t>
  </si>
  <si>
    <t xml:space="preserve">до рішення 17 позачергової сесії Чечельницької районної ради </t>
  </si>
  <si>
    <t xml:space="preserve">   15.12.2017  № 340</t>
  </si>
  <si>
    <t xml:space="preserve">  </t>
  </si>
  <si>
    <t>Показники міжбюджетних трансфертів між районним бюджетом та іншими бюджетами на 2017 рік (уточнені)</t>
  </si>
  <si>
    <t>Код бюджету</t>
  </si>
  <si>
    <t xml:space="preserve">Назва місцевого бюджету адміністративно-територіальної одиниці  </t>
  </si>
  <si>
    <t>Міжбюджетні трансферти, що передаються з районного бюджету</t>
  </si>
  <si>
    <t>Міжбюджетні трансферти, що отримуються до районного бюджету</t>
  </si>
  <si>
    <t>інші субвенції</t>
  </si>
  <si>
    <t xml:space="preserve">базова дотація з державного бюджету </t>
  </si>
  <si>
    <t>стабілізаційна дотація</t>
  </si>
  <si>
    <t>освітня субвенція</t>
  </si>
  <si>
    <t>медична субвенція</t>
  </si>
  <si>
    <t>Додаткова доація з державного бюджеу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</si>
  <si>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виплату допомоги сім"ям з дітьми, малозабезпеченим сім"ям,інвалідам з дитинства,дітям-інвалідам,тимчасової державної допомоги дітям та допомоги  по догляду за інвалідами І чи ІІ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</si>
  <si>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сім"ях за принципом"гроші ходять за дитиною ",оплату послуг із здійснення патронату над дитиною та виплату соціальної допомоги на утримання дитини в сім"ї патронатного вихователя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</si>
  <si>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 вивезення побутового сміття та рідких нечистот з</t>
  </si>
  <si>
    <t>субвенція з державного бюджету місцевим бюджетамнадання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</si>
  <si>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</si>
  <si>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відшкодування вартості лікарських засобів для лікування окремих захворювань </t>
  </si>
  <si>
    <t>Субвенція за рахунок залишку коштів освітньої субвенції з державного бюджету місцевим бюджетам, що уворився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</si>
  <si>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</si>
  <si>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спеціальний фонд </t>
  </si>
  <si>
    <t>загальний фонд</t>
  </si>
  <si>
    <t>спеціальний фонд</t>
  </si>
  <si>
    <t xml:space="preserve">в т.ч.на </t>
  </si>
  <si>
    <t xml:space="preserve">в т.ч. </t>
  </si>
  <si>
    <t>утримання дошкільних навчальних закладів</t>
  </si>
  <si>
    <t>утримання будинків культури, клубів</t>
  </si>
  <si>
    <t>утримання бібліотек</t>
  </si>
  <si>
    <t>на ліквідацію наслідків надзвичайних ситуацій</t>
  </si>
  <si>
    <t xml:space="preserve">для дитячої установи </t>
  </si>
  <si>
    <t>на відзначення переможців 14 обласного конкурсу проектів розвитку територіальних громад</t>
  </si>
  <si>
    <t>на виконання Регіональної програми"Власний дім"</t>
  </si>
  <si>
    <t>проведення капітального ремонту дошкільного закладу</t>
  </si>
  <si>
    <t>на відзначення переможців 2 районного конкурсу проектів розвитку територіальних громад</t>
  </si>
  <si>
    <t>фінансування природоохоронних заходів(перезатарення пестицидів)</t>
  </si>
  <si>
    <t>на співфінансування придбання компютерного томографа</t>
  </si>
  <si>
    <t>на відзначення переможців 14 обласного конкурсу проектів розвитку територіальних громад(екологічний фонд)</t>
  </si>
  <si>
    <t>0525080800</t>
  </si>
  <si>
    <t>с.Берізки</t>
  </si>
  <si>
    <t>0525080400</t>
  </si>
  <si>
    <t>с.Білий Камінь</t>
  </si>
  <si>
    <t>0525081300</t>
  </si>
  <si>
    <t>с.Бондурівка</t>
  </si>
  <si>
    <t>0525081600</t>
  </si>
  <si>
    <t>с.Бритавка</t>
  </si>
  <si>
    <t>0525082200</t>
  </si>
  <si>
    <t>с.Вербка</t>
  </si>
  <si>
    <t>0525082600</t>
  </si>
  <si>
    <t>с.Демівка</t>
  </si>
  <si>
    <t>0525083200</t>
  </si>
  <si>
    <t>с.Каташин</t>
  </si>
  <si>
    <t>0525083600</t>
  </si>
  <si>
    <t>с.Куренівка</t>
  </si>
  <si>
    <t>0525083900</t>
  </si>
  <si>
    <t>с.Луги</t>
  </si>
  <si>
    <t>0525084200</t>
  </si>
  <si>
    <t>с.Любомирка</t>
  </si>
  <si>
    <t>0525084400</t>
  </si>
  <si>
    <t>с.Ольгопіль</t>
  </si>
  <si>
    <t>0525084800</t>
  </si>
  <si>
    <t>с.Рогузка</t>
  </si>
  <si>
    <t>0525085300</t>
  </si>
  <si>
    <t>с.Стратіївка</t>
  </si>
  <si>
    <t>0525086400</t>
  </si>
  <si>
    <t>с.Тартак</t>
  </si>
  <si>
    <t>0525087500</t>
  </si>
  <si>
    <t>с.Попова Гребля</t>
  </si>
  <si>
    <t>0525055100</t>
  </si>
  <si>
    <t>смт.Чечельник</t>
  </si>
  <si>
    <t>02325000000</t>
  </si>
  <si>
    <t>обласний бюджет</t>
  </si>
  <si>
    <t>державний бюджет</t>
  </si>
  <si>
    <t xml:space="preserve">Керуючий справами виконавчого апарату районної ради </t>
  </si>
  <si>
    <t>Додаток 5/1</t>
  </si>
  <si>
    <t xml:space="preserve">до рішення 17 позачергової сесії Чечельницької районної ради 7 скликання </t>
  </si>
  <si>
    <r>
      <t>Перелік об’єктів, видатки на які у  2017   році будуть проводитися за рахунок коштів бюджету розвитку</t>
    </r>
    <r>
      <rPr>
        <b/>
        <sz val="14"/>
        <rFont val="Times New Roman"/>
        <family val="1"/>
      </rPr>
      <t xml:space="preserve"> (уточнений)</t>
    </r>
  </si>
  <si>
    <t>(тис. грн)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</si>
  <si>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</si>
  <si>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</si>
  <si>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</si>
  <si>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</si>
  <si>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</si>
  <si>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</si>
  <si>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</si>
  <si>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</si>
  <si>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</si>
  <si>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капітальні видатки </t>
  </si>
  <si>
    <t xml:space="preserve">Всього </t>
  </si>
  <si>
    <t>Керуючий справами виконавчого апарату районної ради                                                                                                 Г.М. Лисенко</t>
  </si>
  <si>
    <t>Додаток 6/1
до рішення  17 позачергової сесії Чечельницької 
районної ради 7 скликання 15.12.2017  № 340</t>
  </si>
  <si>
    <t xml:space="preserve">Перелік місцевих (регіональних) програм, які фінансуватимуться за рахунок коштівЧечельницького районного  бюджету  у 2017  році  (уточнений)
</t>
  </si>
  <si>
    <t>(тис. грн)/грн.</t>
  </si>
  <si>
    <t>Найменування місцевої (регіональної) програми</t>
  </si>
  <si>
    <t>Разом загальний та спеціальний фонди</t>
  </si>
  <si>
    <t>Чечельницька районна рада(відповідальний виконавець)</t>
  </si>
  <si>
    <t>Районна програма "Ветеран"</t>
  </si>
  <si>
    <t>Районна програма надання матеріальної допомоги людям, що потребують лікування та поліпшення матеріальних умов на період до 2017 року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</si>
  <si>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2017-2021роки</t>
  </si>
  <si>
    <t>Програма розвитку місцевого самоврядування на 2016-2017 роки</t>
  </si>
  <si>
    <t>Районна програма збереження архівних фондів на 2012-2017рр</t>
  </si>
  <si>
    <t>Чечельницька районна державна адміністрація</t>
  </si>
  <si>
    <t>Міжгалузева комплексна програма „Здоров”я нації” на період до 2017 року</t>
  </si>
  <si>
    <t>Районна програма  ”Майбутнє Чечельниччини в збереженні здоров”я”на 2016-2020 роки</t>
  </si>
  <si>
    <t>Програма місцевих стимулів для медичних працівників Чечельницького району на 2012-2017 роки</t>
  </si>
  <si>
    <t>районна програма  реалізації Конвенції ООН про права дитини на період до 2017 року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</si>
  <si>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і жінок на 2017-2020 роки</t>
  </si>
  <si>
    <t>Районна програма відпочинку ту оздоровлення дітей і молоді на 2014-2018 роки</t>
  </si>
  <si>
    <t>Цільова соціальна Програма розвитку фізичної культури і спорту  у Чечельницькому районі на 2017-2020 роки</t>
  </si>
  <si>
    <t>Районна комплексна програма забезпечення розвитку і надання інформаційних послуг населенню району на 2016-2017 роки</t>
  </si>
  <si>
    <t>Районна програма організаційного забезпечення діяльності Сектору з питань державної реєстрації Чечельницької райдержадміністрації на 2016-2018 роки</t>
  </si>
  <si>
    <t>Відділ освіти Чечельницької РДА</t>
  </si>
  <si>
    <r>
      <t xml:space="preserve">Відділ освіти Чечельницької РДА </t>
    </r>
    <r>
      <rPr>
        <i/>
        <sz val="10"/>
        <color indexed="8"/>
        <rFont val="Times New Roman"/>
        <family val="1"/>
      </rPr>
      <t>(відповідальний виконавець)</t>
    </r>
  </si>
  <si>
    <t>Організація харчування учнів загальноосвітніх навчальних закладів району на 2017 рік</t>
  </si>
  <si>
    <t xml:space="preserve">Управління праці та соціального захисту населення </t>
  </si>
  <si>
    <t>Управління праці та соціального захисту населення (відповідальний виконавець)</t>
  </si>
  <si>
    <t>Районна комплексної програми соціальної підтримки сімей учасників антитерористичної операції, військовослужбовців, поранених учасників АТО  та вшанування пам”яті загиблих на період до 2017 року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</si>
  <si>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</si>
  <si>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Районна комплексна програма соціального захисту інвалідів,ветеранів війни та праці,пенсіонерів та незахищених верств населення Чечельницького району на 2013-2017 роки</t>
  </si>
  <si>
    <t>Надання пільг окремим категоріям громадян з оплати послуг зв'язку</t>
  </si>
  <si>
    <t>Компенсаційні виплати на пільговий проїзд  окремим категоріям громадян на залізничному транспорті</t>
  </si>
  <si>
    <t>Програма підтримки фізичних осіб ,що надають соціальні послуги громадянам Чечельницького району на 2017 рік</t>
  </si>
  <si>
    <t xml:space="preserve">Інші видатки на соціальний захист населення </t>
  </si>
  <si>
    <t>Виконання районної комплексної програми надання населенню субсидій для відшкодування витрат на оплату житлово-комунальних послуг , придбання скрапленого газу , твердого та рідкого пічного побутового палива на 2015-2019 роки</t>
  </si>
  <si>
    <t>Фінансове управління Чечельницької райдержадміністрації</t>
  </si>
  <si>
    <t>підтримки фізичних осіб, що надають соціальні послуги громадянам Чечельницького району на 2017 рік</t>
  </si>
  <si>
    <t>Єдина комплексна правоохоронна програма на період до 2019 року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</si>
  <si>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</si>
  <si>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</si>
  <si>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>програма збереження та охорони навколишнього природнього середовища в Чечельницькому районі на 2015-2020 роки</t>
  </si>
  <si>
    <t>Програма збереження архівного фонду органів ДРАЦС Чечельницького району на 2016-2020 роки</t>
  </si>
  <si>
    <t>Регіональна програма "Власний дім"</t>
  </si>
  <si>
    <t xml:space="preserve">Керуючий  справами виконавчого апарату районної ради                                                                Г.М. Лисенко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</si>
</sst>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#,##0.000"/>
    <numFmt numFmtId="175" formatCode="0.0"/>
    <numFmt numFmtId="176" formatCode="#,##0.00000"/>
    <numFmt numFmtId="177" formatCode="#,##0.0"/>
  </numFmts>
  <fonts count="75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9"/>
      <name val="Times New Roman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 CYR"/>
      <family val="0"/>
    </font>
    <font>
      <sz val="10"/>
      <name val="Arial"/>
      <family val="0"/>
    </font>
    <font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4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4" fillId="0" borderId="0">
      <alignment vertical="top"/>
      <protection/>
    </xf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3" fontId="0" fillId="0" borderId="10" xfId="0" applyNumberForma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justify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right" vertical="justify" wrapText="1"/>
    </xf>
    <xf numFmtId="0" fontId="22" fillId="0" borderId="0" xfId="0" applyFont="1" applyFill="1" applyAlignment="1">
      <alignment horizontal="center" vertical="justify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10" xfId="33" applyNumberFormat="1" applyFont="1" applyFill="1" applyBorder="1">
      <alignment/>
      <protection/>
    </xf>
    <xf numFmtId="0" fontId="22" fillId="0" borderId="10" xfId="0" applyFont="1" applyFill="1" applyBorder="1" applyAlignment="1">
      <alignment wrapText="1"/>
    </xf>
    <xf numFmtId="172" fontId="22" fillId="0" borderId="10" xfId="0" applyNumberFormat="1" applyFont="1" applyFill="1" applyBorder="1" applyAlignment="1">
      <alignment wrapText="1"/>
    </xf>
    <xf numFmtId="172" fontId="22" fillId="0" borderId="10" xfId="0" applyNumberFormat="1" applyFont="1" applyFill="1" applyBorder="1" applyAlignment="1">
      <alignment horizontal="center" wrapText="1"/>
    </xf>
    <xf numFmtId="172" fontId="35" fillId="0" borderId="10" xfId="57" applyNumberFormat="1" applyFont="1" applyFill="1" applyBorder="1" applyAlignment="1">
      <alignment/>
    </xf>
    <xf numFmtId="2" fontId="35" fillId="0" borderId="10" xfId="57" applyNumberFormat="1" applyFont="1" applyFill="1" applyBorder="1" applyAlignment="1">
      <alignment/>
    </xf>
    <xf numFmtId="172" fontId="36" fillId="0" borderId="10" xfId="57" applyNumberFormat="1" applyFont="1" applyFill="1" applyBorder="1" applyAlignment="1">
      <alignment/>
    </xf>
    <xf numFmtId="174" fontId="37" fillId="0" borderId="1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Alignment="1">
      <alignment/>
    </xf>
    <xf numFmtId="49" fontId="22" fillId="34" borderId="10" xfId="0" applyNumberFormat="1" applyFont="1" applyFill="1" applyBorder="1" applyAlignment="1">
      <alignment/>
    </xf>
    <xf numFmtId="174" fontId="37" fillId="34" borderId="10" xfId="33" applyNumberFormat="1" applyFont="1" applyFill="1" applyBorder="1">
      <alignment/>
      <protection/>
    </xf>
    <xf numFmtId="174" fontId="37" fillId="34" borderId="10" xfId="0" applyNumberFormat="1" applyFont="1" applyFill="1" applyBorder="1" applyAlignment="1">
      <alignment horizontal="center"/>
    </xf>
    <xf numFmtId="174" fontId="38" fillId="0" borderId="10" xfId="0" applyNumberFormat="1" applyFont="1" applyFill="1" applyBorder="1" applyAlignment="1">
      <alignment horizontal="center"/>
    </xf>
    <xf numFmtId="174" fontId="25" fillId="34" borderId="10" xfId="0" applyNumberFormat="1" applyFont="1" applyFill="1" applyBorder="1" applyAlignment="1">
      <alignment horizontal="center"/>
    </xf>
    <xf numFmtId="174" fontId="22" fillId="34" borderId="10" xfId="0" applyNumberFormat="1" applyFont="1" applyFill="1" applyBorder="1" applyAlignment="1">
      <alignment horizontal="center"/>
    </xf>
    <xf numFmtId="174" fontId="2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175" fontId="35" fillId="0" borderId="10" xfId="57" applyNumberFormat="1" applyFont="1" applyFill="1" applyBorder="1" applyAlignment="1">
      <alignment/>
    </xf>
    <xf numFmtId="174" fontId="37" fillId="34" borderId="10" xfId="33" applyNumberFormat="1" applyFont="1" applyFill="1" applyBorder="1" applyAlignment="1">
      <alignment horizontal="center"/>
      <protection/>
    </xf>
    <xf numFmtId="0" fontId="22" fillId="34" borderId="10" xfId="33" applyFont="1" applyFill="1" applyBorder="1">
      <alignment/>
      <protection/>
    </xf>
    <xf numFmtId="175" fontId="22" fillId="34" borderId="10" xfId="33" applyNumberFormat="1" applyFont="1" applyFill="1" applyBorder="1">
      <alignment/>
      <protection/>
    </xf>
    <xf numFmtId="172" fontId="25" fillId="34" borderId="10" xfId="33" applyNumberFormat="1" applyFont="1" applyFill="1" applyBorder="1">
      <alignment/>
      <protection/>
    </xf>
    <xf numFmtId="174" fontId="25" fillId="34" borderId="10" xfId="33" applyNumberFormat="1" applyFont="1" applyFill="1" applyBorder="1" applyAlignment="1">
      <alignment horizontal="center"/>
      <protection/>
    </xf>
    <xf numFmtId="176" fontId="22" fillId="34" borderId="10" xfId="0" applyNumberFormat="1" applyFont="1" applyFill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175" fontId="25" fillId="34" borderId="10" xfId="33" applyNumberFormat="1" applyFont="1" applyFill="1" applyBorder="1">
      <alignment/>
      <protection/>
    </xf>
    <xf numFmtId="172" fontId="22" fillId="34" borderId="10" xfId="33" applyNumberFormat="1" applyFont="1" applyFill="1" applyBorder="1">
      <alignment/>
      <protection/>
    </xf>
    <xf numFmtId="174" fontId="22" fillId="34" borderId="10" xfId="33" applyNumberFormat="1" applyFont="1" applyFill="1" applyBorder="1" applyAlignment="1">
      <alignment horizontal="center"/>
      <protection/>
    </xf>
    <xf numFmtId="174" fontId="22" fillId="0" borderId="10" xfId="0" applyNumberFormat="1" applyFont="1" applyFill="1" applyBorder="1" applyAlignment="1">
      <alignment horizontal="center"/>
    </xf>
    <xf numFmtId="177" fontId="22" fillId="34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172" fontId="29" fillId="0" borderId="10" xfId="0" applyNumberFormat="1" applyFont="1" applyFill="1" applyBorder="1" applyAlignment="1">
      <alignment vertical="center" wrapText="1"/>
    </xf>
    <xf numFmtId="175" fontId="29" fillId="0" borderId="10" xfId="0" applyNumberFormat="1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174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175" fontId="20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2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2" fillId="0" borderId="0" xfId="0" applyNumberFormat="1" applyFont="1" applyFill="1" applyAlignment="1" applyProtection="1">
      <alignment horizontal="left" vertical="top"/>
      <protection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7" fillId="0" borderId="20" xfId="0" applyNumberFormat="1" applyFont="1" applyFill="1" applyBorder="1" applyAlignment="1" applyProtection="1">
      <alignment horizontal="center"/>
      <protection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41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 quotePrefix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 quotePrefix="1">
      <alignment horizontal="center" vertical="center" wrapText="1"/>
    </xf>
    <xf numFmtId="172" fontId="20" fillId="0" borderId="10" xfId="0" applyNumberFormat="1" applyFont="1" applyBorder="1" applyAlignment="1" quotePrefix="1">
      <alignment horizontal="center" vertical="center" wrapText="1"/>
    </xf>
    <xf numFmtId="172" fontId="20" fillId="0" borderId="10" xfId="0" applyNumberFormat="1" applyFont="1" applyBorder="1" applyAlignment="1" quotePrefix="1">
      <alignment vertical="center" wrapText="1"/>
    </xf>
    <xf numFmtId="177" fontId="45" fillId="0" borderId="10" xfId="49" applyNumberFormat="1" applyFont="1" applyBorder="1" applyAlignment="1">
      <alignment vertical="top" wrapText="1"/>
      <protection/>
    </xf>
    <xf numFmtId="175" fontId="40" fillId="0" borderId="10" xfId="0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172" fontId="46" fillId="0" borderId="10" xfId="0" applyNumberFormat="1" applyFont="1" applyBorder="1" applyAlignment="1" quotePrefix="1">
      <alignment vertical="center" wrapText="1"/>
    </xf>
    <xf numFmtId="177" fontId="47" fillId="0" borderId="10" xfId="49" applyNumberFormat="1" applyFont="1" applyBorder="1" applyAlignment="1">
      <alignment vertical="center"/>
      <protection/>
    </xf>
    <xf numFmtId="177" fontId="45" fillId="0" borderId="10" xfId="49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77" fontId="47" fillId="0" borderId="10" xfId="49" applyNumberFormat="1" applyFont="1" applyBorder="1">
      <alignment vertical="top"/>
      <protection/>
    </xf>
    <xf numFmtId="177" fontId="45" fillId="0" borderId="10" xfId="49" applyNumberFormat="1" applyFont="1" applyBorder="1">
      <alignment vertical="top"/>
      <protection/>
    </xf>
    <xf numFmtId="4" fontId="45" fillId="0" borderId="10" xfId="49" applyNumberFormat="1" applyFont="1" applyBorder="1">
      <alignment vertical="top"/>
      <protection/>
    </xf>
    <xf numFmtId="174" fontId="47" fillId="0" borderId="10" xfId="49" applyNumberFormat="1" applyFont="1" applyBorder="1">
      <alignment vertical="top"/>
      <protection/>
    </xf>
    <xf numFmtId="174" fontId="45" fillId="0" borderId="10" xfId="49" applyNumberFormat="1" applyFont="1" applyBorder="1">
      <alignment vertical="top"/>
      <protection/>
    </xf>
    <xf numFmtId="172" fontId="43" fillId="0" borderId="10" xfId="0" applyNumberFormat="1" applyFont="1" applyBorder="1" applyAlignment="1" quotePrefix="1">
      <alignment vertical="center" wrapText="1"/>
    </xf>
    <xf numFmtId="4" fontId="32" fillId="0" borderId="10" xfId="0" applyNumberFormat="1" applyFont="1" applyBorder="1" applyAlignment="1">
      <alignment vertical="justify"/>
    </xf>
    <xf numFmtId="176" fontId="48" fillId="0" borderId="10" xfId="0" applyNumberFormat="1" applyFont="1" applyBorder="1" applyAlignment="1">
      <alignment vertical="justify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177" fontId="32" fillId="0" borderId="10" xfId="0" applyNumberFormat="1" applyFont="1" applyBorder="1" applyAlignment="1">
      <alignment vertical="justify"/>
    </xf>
    <xf numFmtId="174" fontId="48" fillId="0" borderId="10" xfId="0" applyNumberFormat="1" applyFont="1" applyBorder="1" applyAlignment="1">
      <alignment vertical="justify"/>
    </xf>
    <xf numFmtId="177" fontId="48" fillId="0" borderId="10" xfId="0" applyNumberFormat="1" applyFont="1" applyBorder="1" applyAlignment="1">
      <alignment vertical="justify"/>
    </xf>
    <xf numFmtId="0" fontId="29" fillId="0" borderId="0" xfId="0" applyFont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34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172" fontId="29" fillId="0" borderId="10" xfId="0" applyNumberFormat="1" applyFont="1" applyFill="1" applyBorder="1" applyAlignment="1" applyProtection="1">
      <alignment horizontal="center" vertical="center" wrapText="1"/>
      <protection/>
    </xf>
    <xf numFmtId="172" fontId="4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Border="1" applyAlignment="1">
      <alignment horizontal="center" wrapText="1"/>
    </xf>
    <xf numFmtId="172" fontId="4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172" fontId="51" fillId="0" borderId="10" xfId="0" applyNumberFormat="1" applyFont="1" applyFill="1" applyBorder="1" applyAlignment="1" applyProtection="1">
      <alignment horizontal="center" vertical="center" wrapText="1"/>
      <protection/>
    </xf>
    <xf numFmtId="172" fontId="5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77" fontId="45" fillId="0" borderId="10" xfId="49" applyNumberFormat="1" applyFont="1" applyBorder="1" applyAlignment="1">
      <alignment horizontal="center" vertical="center"/>
      <protection/>
    </xf>
    <xf numFmtId="172" fontId="47" fillId="0" borderId="10" xfId="49" applyNumberFormat="1" applyFont="1" applyBorder="1" applyAlignment="1">
      <alignment horizontal="center" vertical="top"/>
      <protection/>
    </xf>
    <xf numFmtId="172" fontId="45" fillId="0" borderId="10" xfId="49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177" fontId="45" fillId="0" borderId="10" xfId="49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wrapText="1"/>
    </xf>
    <xf numFmtId="0" fontId="49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0" xfId="0" applyFont="1" applyAlignment="1">
      <alignment wrapText="1"/>
    </xf>
    <xf numFmtId="49" fontId="43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wrapText="1"/>
    </xf>
    <xf numFmtId="0" fontId="37" fillId="0" borderId="10" xfId="0" applyFont="1" applyBorder="1" applyAlignment="1">
      <alignment horizontal="center"/>
    </xf>
    <xf numFmtId="49" fontId="43" fillId="0" borderId="19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justify" wrapText="1"/>
    </xf>
    <xf numFmtId="0" fontId="20" fillId="0" borderId="10" xfId="0" applyFont="1" applyBorder="1" applyAlignment="1">
      <alignment wrapText="1"/>
    </xf>
    <xf numFmtId="172" fontId="57" fillId="0" borderId="10" xfId="0" applyNumberFormat="1" applyFont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9" fillId="34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428625</xdr:colOff>
      <xdr:row>12</xdr:row>
      <xdr:rowOff>0</xdr:rowOff>
    </xdr:from>
    <xdr:ext cx="1238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23679150" y="45148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51</v>
      </c>
    </row>
    <row r="2" ht="12.75">
      <c r="D2" t="s">
        <v>53</v>
      </c>
    </row>
    <row r="3" ht="12.75">
      <c r="D3" t="s">
        <v>57</v>
      </c>
    </row>
    <row r="4" spans="4:5" ht="12.75">
      <c r="D4" s="15">
        <v>43084</v>
      </c>
      <c r="E4" t="s">
        <v>56</v>
      </c>
    </row>
    <row r="5" spans="1:6" ht="12.75">
      <c r="A5" s="16" t="s">
        <v>58</v>
      </c>
      <c r="B5" s="17"/>
      <c r="C5" s="17"/>
      <c r="D5" s="17"/>
      <c r="E5" s="17"/>
      <c r="F5" s="17"/>
    </row>
    <row r="6" ht="12.75">
      <c r="F6" s="1" t="s">
        <v>52</v>
      </c>
    </row>
    <row r="7" spans="1:6" ht="12.75">
      <c r="A7" s="18" t="s">
        <v>0</v>
      </c>
      <c r="B7" s="18" t="s">
        <v>1</v>
      </c>
      <c r="C7" s="19" t="s">
        <v>2</v>
      </c>
      <c r="D7" s="18" t="s">
        <v>3</v>
      </c>
      <c r="E7" s="18" t="s">
        <v>4</v>
      </c>
      <c r="F7" s="18"/>
    </row>
    <row r="8" spans="1:6" ht="12.75">
      <c r="A8" s="18"/>
      <c r="B8" s="18"/>
      <c r="C8" s="18"/>
      <c r="D8" s="18"/>
      <c r="E8" s="18" t="s">
        <v>2</v>
      </c>
      <c r="F8" s="18" t="s">
        <v>5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6</v>
      </c>
      <c r="C11" s="7">
        <f aca="true" t="shared" si="0" ref="C11:C56">D11+E11</f>
        <v>22209.5</v>
      </c>
      <c r="D11" s="8">
        <v>22209.5</v>
      </c>
      <c r="E11" s="8">
        <v>0</v>
      </c>
      <c r="F11" s="8">
        <v>0</v>
      </c>
    </row>
    <row r="12" spans="1:6" ht="38.25">
      <c r="A12" s="5">
        <v>11000000</v>
      </c>
      <c r="B12" s="6" t="s">
        <v>7</v>
      </c>
      <c r="C12" s="7">
        <f t="shared" si="0"/>
        <v>22209.5</v>
      </c>
      <c r="D12" s="8">
        <v>22209.5</v>
      </c>
      <c r="E12" s="8">
        <v>0</v>
      </c>
      <c r="F12" s="8">
        <v>0</v>
      </c>
    </row>
    <row r="13" spans="1:6" ht="25.5">
      <c r="A13" s="5">
        <v>11010000</v>
      </c>
      <c r="B13" s="6" t="s">
        <v>8</v>
      </c>
      <c r="C13" s="7">
        <f t="shared" si="0"/>
        <v>22206</v>
      </c>
      <c r="D13" s="8">
        <v>22206</v>
      </c>
      <c r="E13" s="8">
        <v>0</v>
      </c>
      <c r="F13" s="8">
        <v>0</v>
      </c>
    </row>
    <row r="14" spans="1:6" ht="51">
      <c r="A14" s="9">
        <v>11010100</v>
      </c>
      <c r="B14" s="10" t="s">
        <v>9</v>
      </c>
      <c r="C14" s="11">
        <f t="shared" si="0"/>
        <v>14786</v>
      </c>
      <c r="D14" s="12">
        <v>14786</v>
      </c>
      <c r="E14" s="12">
        <v>0</v>
      </c>
      <c r="F14" s="12">
        <v>0</v>
      </c>
    </row>
    <row r="15" spans="1:6" ht="76.5">
      <c r="A15" s="9">
        <v>11010200</v>
      </c>
      <c r="B15" s="10" t="s">
        <v>10</v>
      </c>
      <c r="C15" s="11">
        <f t="shared" si="0"/>
        <v>605</v>
      </c>
      <c r="D15" s="12">
        <v>605</v>
      </c>
      <c r="E15" s="12">
        <v>0</v>
      </c>
      <c r="F15" s="12">
        <v>0</v>
      </c>
    </row>
    <row r="16" spans="1:6" ht="51">
      <c r="A16" s="9">
        <v>11010400</v>
      </c>
      <c r="B16" s="10" t="s">
        <v>11</v>
      </c>
      <c r="C16" s="11">
        <f t="shared" si="0"/>
        <v>6535</v>
      </c>
      <c r="D16" s="12">
        <v>6535</v>
      </c>
      <c r="E16" s="12">
        <v>0</v>
      </c>
      <c r="F16" s="12">
        <v>0</v>
      </c>
    </row>
    <row r="17" spans="1:6" ht="38.25">
      <c r="A17" s="9">
        <v>11010500</v>
      </c>
      <c r="B17" s="10" t="s">
        <v>12</v>
      </c>
      <c r="C17" s="11">
        <f t="shared" si="0"/>
        <v>280</v>
      </c>
      <c r="D17" s="12">
        <v>280</v>
      </c>
      <c r="E17" s="12">
        <v>0</v>
      </c>
      <c r="F17" s="12">
        <v>0</v>
      </c>
    </row>
    <row r="18" spans="1:6" ht="12.75">
      <c r="A18" s="5">
        <v>11020000</v>
      </c>
      <c r="B18" s="6" t="s">
        <v>13</v>
      </c>
      <c r="C18" s="7">
        <f t="shared" si="0"/>
        <v>3.5</v>
      </c>
      <c r="D18" s="8">
        <v>3.5</v>
      </c>
      <c r="E18" s="8">
        <v>0</v>
      </c>
      <c r="F18" s="8">
        <v>0</v>
      </c>
    </row>
    <row r="19" spans="1:6" ht="25.5">
      <c r="A19" s="9">
        <v>11020200</v>
      </c>
      <c r="B19" s="10" t="s">
        <v>14</v>
      </c>
      <c r="C19" s="11">
        <f t="shared" si="0"/>
        <v>3.5</v>
      </c>
      <c r="D19" s="12">
        <v>3.5</v>
      </c>
      <c r="E19" s="12">
        <v>0</v>
      </c>
      <c r="F19" s="12">
        <v>0</v>
      </c>
    </row>
    <row r="20" spans="1:6" ht="12.75">
      <c r="A20" s="5">
        <v>20000000</v>
      </c>
      <c r="B20" s="6" t="s">
        <v>15</v>
      </c>
      <c r="C20" s="7">
        <f t="shared" si="0"/>
        <v>634.4</v>
      </c>
      <c r="D20" s="8">
        <v>136.6</v>
      </c>
      <c r="E20" s="8">
        <v>497.8</v>
      </c>
      <c r="F20" s="8">
        <v>0</v>
      </c>
    </row>
    <row r="21" spans="1:6" ht="25.5">
      <c r="A21" s="5">
        <v>21000000</v>
      </c>
      <c r="B21" s="6" t="s">
        <v>16</v>
      </c>
      <c r="C21" s="7">
        <f t="shared" si="0"/>
        <v>7.15</v>
      </c>
      <c r="D21" s="8">
        <v>7.15</v>
      </c>
      <c r="E21" s="8">
        <v>0</v>
      </c>
      <c r="F21" s="8">
        <v>0</v>
      </c>
    </row>
    <row r="22" spans="1:6" ht="102">
      <c r="A22" s="5">
        <v>21010000</v>
      </c>
      <c r="B22" s="6" t="s">
        <v>17</v>
      </c>
      <c r="C22" s="7">
        <f t="shared" si="0"/>
        <v>7.15</v>
      </c>
      <c r="D22" s="8">
        <v>7.15</v>
      </c>
      <c r="E22" s="8">
        <v>0</v>
      </c>
      <c r="F22" s="8">
        <v>0</v>
      </c>
    </row>
    <row r="23" spans="1:6" ht="51">
      <c r="A23" s="9">
        <v>21010300</v>
      </c>
      <c r="B23" s="10" t="s">
        <v>18</v>
      </c>
      <c r="C23" s="11">
        <f t="shared" si="0"/>
        <v>7.15</v>
      </c>
      <c r="D23" s="12">
        <v>7.15</v>
      </c>
      <c r="E23" s="12">
        <v>0</v>
      </c>
      <c r="F23" s="12">
        <v>0</v>
      </c>
    </row>
    <row r="24" spans="1:6" ht="38.25">
      <c r="A24" s="5">
        <v>22000000</v>
      </c>
      <c r="B24" s="6" t="s">
        <v>19</v>
      </c>
      <c r="C24" s="7">
        <f t="shared" si="0"/>
        <v>129.45</v>
      </c>
      <c r="D24" s="8">
        <v>129.45</v>
      </c>
      <c r="E24" s="8">
        <v>0</v>
      </c>
      <c r="F24" s="8">
        <v>0</v>
      </c>
    </row>
    <row r="25" spans="1:6" ht="25.5">
      <c r="A25" s="5">
        <v>22010000</v>
      </c>
      <c r="B25" s="6" t="s">
        <v>20</v>
      </c>
      <c r="C25" s="7">
        <f t="shared" si="0"/>
        <v>121.75</v>
      </c>
      <c r="D25" s="8">
        <v>121.75</v>
      </c>
      <c r="E25" s="8">
        <v>0</v>
      </c>
      <c r="F25" s="8">
        <v>0</v>
      </c>
    </row>
    <row r="26" spans="1:6" ht="51">
      <c r="A26" s="9">
        <v>22010300</v>
      </c>
      <c r="B26" s="10" t="s">
        <v>21</v>
      </c>
      <c r="C26" s="11">
        <f t="shared" si="0"/>
        <v>14.45</v>
      </c>
      <c r="D26" s="12">
        <v>14.45</v>
      </c>
      <c r="E26" s="12">
        <v>0</v>
      </c>
      <c r="F26" s="12">
        <v>0</v>
      </c>
    </row>
    <row r="27" spans="1:6" ht="38.25">
      <c r="A27" s="9">
        <v>22012600</v>
      </c>
      <c r="B27" s="10" t="s">
        <v>22</v>
      </c>
      <c r="C27" s="11">
        <f t="shared" si="0"/>
        <v>107.3</v>
      </c>
      <c r="D27" s="12">
        <v>107.3</v>
      </c>
      <c r="E27" s="12">
        <v>0</v>
      </c>
      <c r="F27" s="12">
        <v>0</v>
      </c>
    </row>
    <row r="28" spans="1:6" ht="51">
      <c r="A28" s="5">
        <v>22080000</v>
      </c>
      <c r="B28" s="6" t="s">
        <v>23</v>
      </c>
      <c r="C28" s="7">
        <f t="shared" si="0"/>
        <v>7.7</v>
      </c>
      <c r="D28" s="8">
        <v>7.7</v>
      </c>
      <c r="E28" s="8">
        <v>0</v>
      </c>
      <c r="F28" s="8">
        <v>0</v>
      </c>
    </row>
    <row r="29" spans="1:6" ht="51">
      <c r="A29" s="9">
        <v>22080400</v>
      </c>
      <c r="B29" s="10" t="s">
        <v>24</v>
      </c>
      <c r="C29" s="11">
        <f t="shared" si="0"/>
        <v>7.7</v>
      </c>
      <c r="D29" s="12">
        <v>7.7</v>
      </c>
      <c r="E29" s="12">
        <v>0</v>
      </c>
      <c r="F29" s="12">
        <v>0</v>
      </c>
    </row>
    <row r="30" spans="1:6" ht="12.75">
      <c r="A30" s="5">
        <v>24000000</v>
      </c>
      <c r="B30" s="6" t="s">
        <v>25</v>
      </c>
      <c r="C30" s="7">
        <f t="shared" si="0"/>
        <v>0</v>
      </c>
      <c r="D30" s="8">
        <v>0</v>
      </c>
      <c r="E30" s="8">
        <v>0</v>
      </c>
      <c r="F30" s="8">
        <v>0</v>
      </c>
    </row>
    <row r="31" spans="1:6" ht="12.75">
      <c r="A31" s="5">
        <v>24060000</v>
      </c>
      <c r="B31" s="6" t="s">
        <v>26</v>
      </c>
      <c r="C31" s="7">
        <f t="shared" si="0"/>
        <v>0</v>
      </c>
      <c r="D31" s="8">
        <v>0</v>
      </c>
      <c r="E31" s="8">
        <v>0</v>
      </c>
      <c r="F31" s="8">
        <v>0</v>
      </c>
    </row>
    <row r="32" spans="1:6" ht="12.75">
      <c r="A32" s="9">
        <v>24060300</v>
      </c>
      <c r="B32" s="10" t="s">
        <v>26</v>
      </c>
      <c r="C32" s="11">
        <f t="shared" si="0"/>
        <v>0</v>
      </c>
      <c r="D32" s="12">
        <v>0</v>
      </c>
      <c r="E32" s="12">
        <v>0</v>
      </c>
      <c r="F32" s="12">
        <v>0</v>
      </c>
    </row>
    <row r="33" spans="1:6" ht="25.5">
      <c r="A33" s="5">
        <v>25000000</v>
      </c>
      <c r="B33" s="6" t="s">
        <v>27</v>
      </c>
      <c r="C33" s="7">
        <f t="shared" si="0"/>
        <v>497.8</v>
      </c>
      <c r="D33" s="8">
        <v>0</v>
      </c>
      <c r="E33" s="8">
        <v>497.8</v>
      </c>
      <c r="F33" s="8">
        <v>0</v>
      </c>
    </row>
    <row r="34" spans="1:6" ht="38.25">
      <c r="A34" s="5">
        <v>25010000</v>
      </c>
      <c r="B34" s="6" t="s">
        <v>28</v>
      </c>
      <c r="C34" s="7">
        <f t="shared" si="0"/>
        <v>497.8</v>
      </c>
      <c r="D34" s="8">
        <v>0</v>
      </c>
      <c r="E34" s="8">
        <v>497.8</v>
      </c>
      <c r="F34" s="8">
        <v>0</v>
      </c>
    </row>
    <row r="35" spans="1:6" ht="38.25">
      <c r="A35" s="9">
        <v>25010100</v>
      </c>
      <c r="B35" s="10" t="s">
        <v>29</v>
      </c>
      <c r="C35" s="11">
        <f t="shared" si="0"/>
        <v>490.1</v>
      </c>
      <c r="D35" s="12">
        <v>0</v>
      </c>
      <c r="E35" s="12">
        <v>490.1</v>
      </c>
      <c r="F35" s="12">
        <v>0</v>
      </c>
    </row>
    <row r="36" spans="1:6" ht="12.75">
      <c r="A36" s="9">
        <v>25010300</v>
      </c>
      <c r="B36" s="10" t="s">
        <v>30</v>
      </c>
      <c r="C36" s="11">
        <f t="shared" si="0"/>
        <v>7.7</v>
      </c>
      <c r="D36" s="12">
        <v>0</v>
      </c>
      <c r="E36" s="12">
        <v>7.7</v>
      </c>
      <c r="F36" s="12">
        <v>0</v>
      </c>
    </row>
    <row r="37" spans="1:6" ht="12.75">
      <c r="A37" s="13" t="s">
        <v>31</v>
      </c>
      <c r="B37" s="14"/>
      <c r="C37" s="7">
        <f t="shared" si="0"/>
        <v>22843.899999999998</v>
      </c>
      <c r="D37" s="7">
        <v>22346.1</v>
      </c>
      <c r="E37" s="7">
        <v>497.8</v>
      </c>
      <c r="F37" s="7">
        <v>0</v>
      </c>
    </row>
    <row r="38" spans="1:6" ht="12.75">
      <c r="A38" s="5">
        <v>40000000</v>
      </c>
      <c r="B38" s="6" t="s">
        <v>32</v>
      </c>
      <c r="C38" s="7">
        <f t="shared" si="0"/>
        <v>121654.40374000002</v>
      </c>
      <c r="D38" s="8">
        <v>119027.80374000002</v>
      </c>
      <c r="E38" s="8">
        <v>2626.6</v>
      </c>
      <c r="F38" s="8">
        <v>2449.31</v>
      </c>
    </row>
    <row r="39" spans="1:6" ht="12.75">
      <c r="A39" s="5">
        <v>41000000</v>
      </c>
      <c r="B39" s="6" t="s">
        <v>33</v>
      </c>
      <c r="C39" s="7">
        <f t="shared" si="0"/>
        <v>121654.40374000002</v>
      </c>
      <c r="D39" s="8">
        <v>119027.80374000002</v>
      </c>
      <c r="E39" s="8">
        <v>2626.6</v>
      </c>
      <c r="F39" s="8">
        <v>2449.31</v>
      </c>
    </row>
    <row r="40" spans="1:6" ht="12.75">
      <c r="A40" s="5">
        <v>41020000</v>
      </c>
      <c r="B40" s="6" t="s">
        <v>34</v>
      </c>
      <c r="C40" s="7">
        <f t="shared" si="0"/>
        <v>16066.8</v>
      </c>
      <c r="D40" s="8">
        <v>16066.8</v>
      </c>
      <c r="E40" s="8">
        <v>0</v>
      </c>
      <c r="F40" s="8">
        <v>0</v>
      </c>
    </row>
    <row r="41" spans="1:6" ht="12.75">
      <c r="A41" s="9">
        <v>41020100</v>
      </c>
      <c r="B41" s="10" t="s">
        <v>35</v>
      </c>
      <c r="C41" s="11">
        <f t="shared" si="0"/>
        <v>7211.9</v>
      </c>
      <c r="D41" s="12">
        <v>7211.9</v>
      </c>
      <c r="E41" s="12">
        <v>0</v>
      </c>
      <c r="F41" s="12">
        <v>0</v>
      </c>
    </row>
    <row r="42" spans="1:6" ht="63.75">
      <c r="A42" s="9">
        <v>41020200</v>
      </c>
      <c r="B42" s="10" t="s">
        <v>36</v>
      </c>
      <c r="C42" s="11">
        <f t="shared" si="0"/>
        <v>8710.9</v>
      </c>
      <c r="D42" s="12">
        <v>8710.9</v>
      </c>
      <c r="E42" s="12">
        <v>0</v>
      </c>
      <c r="F42" s="12">
        <v>0</v>
      </c>
    </row>
    <row r="43" spans="1:6" ht="12.75">
      <c r="A43" s="9">
        <v>41020600</v>
      </c>
      <c r="B43" s="10" t="s">
        <v>37</v>
      </c>
      <c r="C43" s="11">
        <f t="shared" si="0"/>
        <v>144</v>
      </c>
      <c r="D43" s="12">
        <v>144</v>
      </c>
      <c r="E43" s="12">
        <v>0</v>
      </c>
      <c r="F43" s="12">
        <v>0</v>
      </c>
    </row>
    <row r="44" spans="1:6" ht="12.75">
      <c r="A44" s="5">
        <v>41030000</v>
      </c>
      <c r="B44" s="6" t="s">
        <v>38</v>
      </c>
      <c r="C44" s="7">
        <f t="shared" si="0"/>
        <v>105587.60374000002</v>
      </c>
      <c r="D44" s="8">
        <v>102961.00374000001</v>
      </c>
      <c r="E44" s="8">
        <v>2626.6</v>
      </c>
      <c r="F44" s="8">
        <v>2449.31</v>
      </c>
    </row>
    <row r="45" spans="1:6" ht="89.25">
      <c r="A45" s="9">
        <v>41030600</v>
      </c>
      <c r="B45" s="10" t="s">
        <v>39</v>
      </c>
      <c r="C45" s="11">
        <f t="shared" si="0"/>
        <v>34518.1</v>
      </c>
      <c r="D45" s="12">
        <v>34518.1</v>
      </c>
      <c r="E45" s="12">
        <v>0</v>
      </c>
      <c r="F45" s="12">
        <v>0</v>
      </c>
    </row>
    <row r="46" spans="1:6" ht="89.25">
      <c r="A46" s="9">
        <v>41030800</v>
      </c>
      <c r="B46" s="10" t="s">
        <v>40</v>
      </c>
      <c r="C46" s="11">
        <f t="shared" si="0"/>
        <v>2449.123</v>
      </c>
      <c r="D46" s="12">
        <v>2449.123</v>
      </c>
      <c r="E46" s="12">
        <v>0</v>
      </c>
      <c r="F46" s="12">
        <v>0</v>
      </c>
    </row>
    <row r="47" spans="1:6" ht="63.75">
      <c r="A47" s="9">
        <v>41031000</v>
      </c>
      <c r="B47" s="10" t="s">
        <v>41</v>
      </c>
      <c r="C47" s="11">
        <f t="shared" si="0"/>
        <v>11556.121000000001</v>
      </c>
      <c r="D47" s="12">
        <v>11556.121000000001</v>
      </c>
      <c r="E47" s="12">
        <v>0</v>
      </c>
      <c r="F47" s="12">
        <v>0</v>
      </c>
    </row>
    <row r="48" spans="1:6" ht="51">
      <c r="A48" s="9">
        <v>41033600</v>
      </c>
      <c r="B48" s="10" t="s">
        <v>42</v>
      </c>
      <c r="C48" s="11">
        <f t="shared" si="0"/>
        <v>311.75440000000003</v>
      </c>
      <c r="D48" s="12">
        <v>311.75440000000003</v>
      </c>
      <c r="E48" s="12">
        <v>0</v>
      </c>
      <c r="F48" s="12">
        <v>0</v>
      </c>
    </row>
    <row r="49" spans="1:6" ht="25.5">
      <c r="A49" s="9">
        <v>41033900</v>
      </c>
      <c r="B49" s="10" t="s">
        <v>43</v>
      </c>
      <c r="C49" s="11">
        <f t="shared" si="0"/>
        <v>31052</v>
      </c>
      <c r="D49" s="12">
        <v>31052</v>
      </c>
      <c r="E49" s="12">
        <v>0</v>
      </c>
      <c r="F49" s="12">
        <v>0</v>
      </c>
    </row>
    <row r="50" spans="1:6" ht="25.5">
      <c r="A50" s="9">
        <v>41034200</v>
      </c>
      <c r="B50" s="10" t="s">
        <v>44</v>
      </c>
      <c r="C50" s="11">
        <f t="shared" si="0"/>
        <v>17842.799</v>
      </c>
      <c r="D50" s="12">
        <v>17842.799</v>
      </c>
      <c r="E50" s="12">
        <v>0</v>
      </c>
      <c r="F50" s="12">
        <v>0</v>
      </c>
    </row>
    <row r="51" spans="1:6" ht="51">
      <c r="A51" s="9">
        <v>41034500</v>
      </c>
      <c r="B51" s="10" t="s">
        <v>45</v>
      </c>
      <c r="C51" s="11">
        <f t="shared" si="0"/>
        <v>4184.2</v>
      </c>
      <c r="D51" s="12">
        <v>2372.2</v>
      </c>
      <c r="E51" s="12">
        <v>1812</v>
      </c>
      <c r="F51" s="12">
        <v>1812</v>
      </c>
    </row>
    <row r="52" spans="1:6" ht="12.75">
      <c r="A52" s="9">
        <v>41035000</v>
      </c>
      <c r="B52" s="10" t="s">
        <v>46</v>
      </c>
      <c r="C52" s="11">
        <f t="shared" si="0"/>
        <v>3256.7263399999997</v>
      </c>
      <c r="D52" s="12">
        <v>2442.12634</v>
      </c>
      <c r="E52" s="12">
        <v>814.6</v>
      </c>
      <c r="F52" s="12">
        <v>637.31</v>
      </c>
    </row>
    <row r="53" spans="1:6" ht="51">
      <c r="A53" s="9">
        <v>41035200</v>
      </c>
      <c r="B53" s="10" t="s">
        <v>47</v>
      </c>
      <c r="C53" s="11">
        <f t="shared" si="0"/>
        <v>180</v>
      </c>
      <c r="D53" s="12">
        <v>180</v>
      </c>
      <c r="E53" s="12">
        <v>0</v>
      </c>
      <c r="F53" s="12">
        <v>0</v>
      </c>
    </row>
    <row r="54" spans="1:6" ht="38.25">
      <c r="A54" s="9">
        <v>41035400</v>
      </c>
      <c r="B54" s="10" t="s">
        <v>48</v>
      </c>
      <c r="C54" s="11">
        <f t="shared" si="0"/>
        <v>21.88</v>
      </c>
      <c r="D54" s="12">
        <v>21.88</v>
      </c>
      <c r="E54" s="12">
        <v>0</v>
      </c>
      <c r="F54" s="12">
        <v>0</v>
      </c>
    </row>
    <row r="55" spans="1:6" ht="89.25">
      <c r="A55" s="9">
        <v>41035800</v>
      </c>
      <c r="B55" s="10" t="s">
        <v>49</v>
      </c>
      <c r="C55" s="11">
        <f t="shared" si="0"/>
        <v>214.9</v>
      </c>
      <c r="D55" s="12">
        <v>214.9</v>
      </c>
      <c r="E55" s="12">
        <v>0</v>
      </c>
      <c r="F55" s="12">
        <v>0</v>
      </c>
    </row>
    <row r="56" spans="1:6" ht="12.75">
      <c r="A56" s="13" t="s">
        <v>50</v>
      </c>
      <c r="B56" s="14"/>
      <c r="C56" s="7">
        <f t="shared" si="0"/>
        <v>144498.30374</v>
      </c>
      <c r="D56" s="7">
        <v>141373.90374</v>
      </c>
      <c r="E56" s="7">
        <v>3124.4</v>
      </c>
      <c r="F56" s="7">
        <v>2449.31</v>
      </c>
    </row>
    <row r="59" spans="2:5" ht="12.75">
      <c r="B59" s="2" t="s">
        <v>54</v>
      </c>
      <c r="E59" s="2" t="s">
        <v>55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ht="12.75">
      <c r="D1" t="s">
        <v>59</v>
      </c>
    </row>
    <row r="2" ht="12.75">
      <c r="D2" t="s">
        <v>53</v>
      </c>
    </row>
    <row r="3" ht="12.75">
      <c r="D3" t="s">
        <v>57</v>
      </c>
    </row>
    <row r="4" ht="12.75">
      <c r="D4" t="s">
        <v>60</v>
      </c>
    </row>
    <row r="5" spans="1:6" ht="12.75">
      <c r="A5" s="16" t="s">
        <v>61</v>
      </c>
      <c r="B5" s="17"/>
      <c r="C5" s="17"/>
      <c r="D5" s="17"/>
      <c r="E5" s="17"/>
      <c r="F5" s="17"/>
    </row>
    <row r="6" ht="12.75">
      <c r="F6" s="1" t="s">
        <v>52</v>
      </c>
    </row>
    <row r="7" spans="1:6" ht="12.75">
      <c r="A7" s="18" t="s">
        <v>0</v>
      </c>
      <c r="B7" s="18" t="s">
        <v>62</v>
      </c>
      <c r="C7" s="19" t="s">
        <v>2</v>
      </c>
      <c r="D7" s="18" t="s">
        <v>3</v>
      </c>
      <c r="E7" s="18" t="s">
        <v>4</v>
      </c>
      <c r="F7" s="18"/>
    </row>
    <row r="8" spans="1:6" ht="12.75">
      <c r="A8" s="18"/>
      <c r="B8" s="18"/>
      <c r="C8" s="18"/>
      <c r="D8" s="18"/>
      <c r="E8" s="18" t="s">
        <v>2</v>
      </c>
      <c r="F8" s="18" t="s">
        <v>5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63</v>
      </c>
      <c r="C11" s="7">
        <f aca="true" t="shared" si="0" ref="C11:C20">D11+E11</f>
        <v>2162.718869999998</v>
      </c>
      <c r="D11" s="8">
        <v>913.9098699999979</v>
      </c>
      <c r="E11" s="8">
        <v>1248.809</v>
      </c>
      <c r="F11" s="8">
        <v>1248.809</v>
      </c>
    </row>
    <row r="12" spans="1:6" ht="25.5">
      <c r="A12" s="5">
        <v>208000</v>
      </c>
      <c r="B12" s="6" t="s">
        <v>64</v>
      </c>
      <c r="C12" s="7">
        <f t="shared" si="0"/>
        <v>2162.718869999998</v>
      </c>
      <c r="D12" s="8">
        <v>913.9098699999979</v>
      </c>
      <c r="E12" s="8">
        <v>1248.809</v>
      </c>
      <c r="F12" s="8">
        <v>1248.809</v>
      </c>
    </row>
    <row r="13" spans="1:6" ht="12.75">
      <c r="A13" s="9">
        <v>208100</v>
      </c>
      <c r="B13" s="10" t="s">
        <v>65</v>
      </c>
      <c r="C13" s="11">
        <f t="shared" si="0"/>
        <v>2317.77601</v>
      </c>
      <c r="D13" s="20">
        <v>2283.84333</v>
      </c>
      <c r="E13" s="20">
        <v>33.93268</v>
      </c>
      <c r="F13" s="20">
        <v>14.83239</v>
      </c>
    </row>
    <row r="14" spans="1:6" ht="12.75">
      <c r="A14" s="9">
        <v>208200</v>
      </c>
      <c r="B14" s="10" t="s">
        <v>66</v>
      </c>
      <c r="C14" s="11">
        <f t="shared" si="0"/>
        <v>155.05714</v>
      </c>
      <c r="D14" s="12">
        <v>121.12446</v>
      </c>
      <c r="E14" s="20">
        <v>33.93268</v>
      </c>
      <c r="F14" s="20">
        <v>14.83239</v>
      </c>
    </row>
    <row r="15" spans="1:6" ht="38.25">
      <c r="A15" s="9">
        <v>208400</v>
      </c>
      <c r="B15" s="10" t="s">
        <v>67</v>
      </c>
      <c r="C15" s="11">
        <f t="shared" si="0"/>
        <v>0</v>
      </c>
      <c r="D15" s="12">
        <v>-1248.809</v>
      </c>
      <c r="E15" s="12">
        <v>1248.809</v>
      </c>
      <c r="F15" s="12">
        <v>1248.809</v>
      </c>
    </row>
    <row r="16" spans="1:6" ht="12.75">
      <c r="A16" s="5">
        <v>600000</v>
      </c>
      <c r="B16" s="6" t="s">
        <v>68</v>
      </c>
      <c r="C16" s="7">
        <f t="shared" si="0"/>
        <v>2162.718869999998</v>
      </c>
      <c r="D16" s="8">
        <v>913.9098699999979</v>
      </c>
      <c r="E16" s="8">
        <v>1248.809</v>
      </c>
      <c r="F16" s="8">
        <v>1248.809</v>
      </c>
    </row>
    <row r="17" spans="1:6" ht="12.75">
      <c r="A17" s="5">
        <v>602000</v>
      </c>
      <c r="B17" s="6" t="s">
        <v>69</v>
      </c>
      <c r="C17" s="7">
        <f t="shared" si="0"/>
        <v>2162.718869999998</v>
      </c>
      <c r="D17" s="8">
        <v>913.9098699999979</v>
      </c>
      <c r="E17" s="8">
        <v>1248.809</v>
      </c>
      <c r="F17" s="8">
        <v>1248.809</v>
      </c>
    </row>
    <row r="18" spans="1:6" ht="12.75">
      <c r="A18" s="9">
        <v>602100</v>
      </c>
      <c r="B18" s="10" t="s">
        <v>65</v>
      </c>
      <c r="C18" s="11">
        <f t="shared" si="0"/>
        <v>2317.77601</v>
      </c>
      <c r="D18" s="20">
        <v>2283.84333</v>
      </c>
      <c r="E18" s="20">
        <v>33.93268</v>
      </c>
      <c r="F18" s="20">
        <v>14.83239</v>
      </c>
    </row>
    <row r="19" spans="1:6" ht="12.75">
      <c r="A19" s="9">
        <v>602200</v>
      </c>
      <c r="B19" s="10" t="s">
        <v>66</v>
      </c>
      <c r="C19" s="11">
        <f t="shared" si="0"/>
        <v>155.05714</v>
      </c>
      <c r="D19" s="12">
        <v>121.12446</v>
      </c>
      <c r="E19" s="20">
        <v>33.93268</v>
      </c>
      <c r="F19" s="20">
        <v>14.83239</v>
      </c>
    </row>
    <row r="20" spans="1:6" ht="38.25">
      <c r="A20" s="9">
        <v>602400</v>
      </c>
      <c r="B20" s="10" t="s">
        <v>67</v>
      </c>
      <c r="C20" s="11">
        <f t="shared" si="0"/>
        <v>0</v>
      </c>
      <c r="D20" s="12">
        <v>-1248.809</v>
      </c>
      <c r="E20" s="12">
        <v>1248.809</v>
      </c>
      <c r="F20" s="12">
        <v>1248.809</v>
      </c>
    </row>
    <row r="23" spans="2:5" ht="12.75">
      <c r="B23" s="2" t="s">
        <v>70</v>
      </c>
      <c r="E23" s="2" t="s">
        <v>55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03">
      <selection activeCell="U15" sqref="U15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71</v>
      </c>
    </row>
    <row r="2" ht="12.75">
      <c r="M2" t="s">
        <v>72</v>
      </c>
    </row>
    <row r="3" ht="12.75">
      <c r="M3" t="s">
        <v>73</v>
      </c>
    </row>
    <row r="4" ht="12.75">
      <c r="M4" t="s">
        <v>60</v>
      </c>
    </row>
    <row r="5" spans="1:16" ht="12.75">
      <c r="A5" s="16" t="s">
        <v>74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6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P7" s="1" t="s">
        <v>52</v>
      </c>
    </row>
    <row r="8" spans="1:16" ht="12.75">
      <c r="A8" s="21" t="s">
        <v>76</v>
      </c>
      <c r="B8" s="21" t="s">
        <v>77</v>
      </c>
      <c r="C8" s="21" t="s">
        <v>78</v>
      </c>
      <c r="D8" s="18" t="s">
        <v>79</v>
      </c>
      <c r="E8" s="18" t="s">
        <v>3</v>
      </c>
      <c r="F8" s="18"/>
      <c r="G8" s="18"/>
      <c r="H8" s="18"/>
      <c r="I8" s="18"/>
      <c r="J8" s="18" t="s">
        <v>4</v>
      </c>
      <c r="K8" s="18"/>
      <c r="L8" s="18"/>
      <c r="M8" s="18"/>
      <c r="N8" s="18"/>
      <c r="O8" s="18"/>
      <c r="P8" s="19" t="s">
        <v>80</v>
      </c>
    </row>
    <row r="9" spans="1:16" ht="12.75">
      <c r="A9" s="18"/>
      <c r="B9" s="18"/>
      <c r="C9" s="18"/>
      <c r="D9" s="18"/>
      <c r="E9" s="19" t="s">
        <v>2</v>
      </c>
      <c r="F9" s="18" t="s">
        <v>81</v>
      </c>
      <c r="G9" s="18" t="s">
        <v>82</v>
      </c>
      <c r="H9" s="18"/>
      <c r="I9" s="18" t="s">
        <v>83</v>
      </c>
      <c r="J9" s="19" t="s">
        <v>2</v>
      </c>
      <c r="K9" s="18" t="s">
        <v>81</v>
      </c>
      <c r="L9" s="18" t="s">
        <v>82</v>
      </c>
      <c r="M9" s="18"/>
      <c r="N9" s="18" t="s">
        <v>83</v>
      </c>
      <c r="O9" s="3" t="s">
        <v>82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84</v>
      </c>
      <c r="H10" s="18" t="s">
        <v>85</v>
      </c>
      <c r="I10" s="18"/>
      <c r="J10" s="18"/>
      <c r="K10" s="18"/>
      <c r="L10" s="18" t="s">
        <v>84</v>
      </c>
      <c r="M10" s="18" t="s">
        <v>85</v>
      </c>
      <c r="N10" s="18"/>
      <c r="O10" s="18" t="s">
        <v>86</v>
      </c>
      <c r="P10" s="18"/>
    </row>
    <row r="11" spans="1:16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22" t="s">
        <v>87</v>
      </c>
      <c r="B13" s="23"/>
      <c r="C13" s="24"/>
      <c r="D13" s="25" t="s">
        <v>88</v>
      </c>
      <c r="E13" s="26">
        <v>1645.775</v>
      </c>
      <c r="F13" s="27">
        <v>1645.775</v>
      </c>
      <c r="G13" s="27">
        <v>990.18</v>
      </c>
      <c r="H13" s="27">
        <v>95</v>
      </c>
      <c r="I13" s="27">
        <v>0</v>
      </c>
      <c r="J13" s="26">
        <v>214</v>
      </c>
      <c r="K13" s="27">
        <v>45.59</v>
      </c>
      <c r="L13" s="27">
        <v>0</v>
      </c>
      <c r="M13" s="27">
        <v>0</v>
      </c>
      <c r="N13" s="27">
        <v>168.41</v>
      </c>
      <c r="O13" s="27">
        <v>168.41</v>
      </c>
      <c r="P13" s="26">
        <f aca="true" t="shared" si="0" ref="P13:P76">E13+J13</f>
        <v>1859.775</v>
      </c>
    </row>
    <row r="14" spans="1:16" ht="12.75">
      <c r="A14" s="22" t="s">
        <v>89</v>
      </c>
      <c r="B14" s="23"/>
      <c r="C14" s="24"/>
      <c r="D14" s="25" t="s">
        <v>88</v>
      </c>
      <c r="E14" s="26">
        <v>1645.775</v>
      </c>
      <c r="F14" s="27">
        <v>1645.775</v>
      </c>
      <c r="G14" s="27">
        <v>990.18</v>
      </c>
      <c r="H14" s="27">
        <v>95</v>
      </c>
      <c r="I14" s="27">
        <v>0</v>
      </c>
      <c r="J14" s="26">
        <v>214</v>
      </c>
      <c r="K14" s="27">
        <v>45.59</v>
      </c>
      <c r="L14" s="27">
        <v>0</v>
      </c>
      <c r="M14" s="27">
        <v>0</v>
      </c>
      <c r="N14" s="27">
        <v>168.41</v>
      </c>
      <c r="O14" s="27">
        <v>168.41</v>
      </c>
      <c r="P14" s="26">
        <f t="shared" si="0"/>
        <v>1859.775</v>
      </c>
    </row>
    <row r="15" spans="1:16" ht="76.5">
      <c r="A15" s="22" t="s">
        <v>90</v>
      </c>
      <c r="B15" s="22" t="s">
        <v>91</v>
      </c>
      <c r="C15" s="28" t="s">
        <v>92</v>
      </c>
      <c r="D15" s="25" t="s">
        <v>93</v>
      </c>
      <c r="E15" s="26">
        <v>1320</v>
      </c>
      <c r="F15" s="27">
        <v>1320</v>
      </c>
      <c r="G15" s="27">
        <v>932</v>
      </c>
      <c r="H15" s="27">
        <v>95</v>
      </c>
      <c r="I15" s="27">
        <v>0</v>
      </c>
      <c r="J15" s="26">
        <v>54</v>
      </c>
      <c r="K15" s="27">
        <v>4</v>
      </c>
      <c r="L15" s="27">
        <v>0</v>
      </c>
      <c r="M15" s="27">
        <v>0</v>
      </c>
      <c r="N15" s="27">
        <v>50</v>
      </c>
      <c r="O15" s="27">
        <v>50</v>
      </c>
      <c r="P15" s="26">
        <f t="shared" si="0"/>
        <v>1374</v>
      </c>
    </row>
    <row r="16" spans="1:16" ht="25.5">
      <c r="A16" s="22" t="s">
        <v>94</v>
      </c>
      <c r="B16" s="22" t="s">
        <v>95</v>
      </c>
      <c r="C16" s="24"/>
      <c r="D16" s="25" t="s">
        <v>96</v>
      </c>
      <c r="E16" s="26">
        <v>128.675</v>
      </c>
      <c r="F16" s="27">
        <v>128.675</v>
      </c>
      <c r="G16" s="27">
        <v>0</v>
      </c>
      <c r="H16" s="27">
        <v>0</v>
      </c>
      <c r="I16" s="27">
        <v>0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6">
        <f t="shared" si="0"/>
        <v>128.675</v>
      </c>
    </row>
    <row r="17" spans="1:16" ht="38.25">
      <c r="A17" s="29" t="s">
        <v>97</v>
      </c>
      <c r="B17" s="29" t="s">
        <v>98</v>
      </c>
      <c r="C17" s="30" t="s">
        <v>99</v>
      </c>
      <c r="D17" s="31" t="s">
        <v>100</v>
      </c>
      <c r="E17" s="32">
        <v>128.675</v>
      </c>
      <c r="F17" s="33">
        <v>128.675</v>
      </c>
      <c r="G17" s="33">
        <v>0</v>
      </c>
      <c r="H17" s="33">
        <v>0</v>
      </c>
      <c r="I17" s="33">
        <v>0</v>
      </c>
      <c r="J17" s="32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2">
        <f t="shared" si="0"/>
        <v>128.675</v>
      </c>
    </row>
    <row r="18" spans="1:16" ht="25.5">
      <c r="A18" s="22" t="s">
        <v>101</v>
      </c>
      <c r="B18" s="22" t="s">
        <v>102</v>
      </c>
      <c r="C18" s="28" t="s">
        <v>103</v>
      </c>
      <c r="D18" s="25" t="s">
        <v>104</v>
      </c>
      <c r="E18" s="26">
        <v>60</v>
      </c>
      <c r="F18" s="27">
        <v>60</v>
      </c>
      <c r="G18" s="27">
        <v>0</v>
      </c>
      <c r="H18" s="27">
        <v>0</v>
      </c>
      <c r="I18" s="27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6">
        <f t="shared" si="0"/>
        <v>60</v>
      </c>
    </row>
    <row r="19" spans="1:16" ht="12.75">
      <c r="A19" s="22" t="s">
        <v>105</v>
      </c>
      <c r="B19" s="22" t="s">
        <v>106</v>
      </c>
      <c r="C19" s="28" t="s">
        <v>107</v>
      </c>
      <c r="D19" s="25" t="s">
        <v>108</v>
      </c>
      <c r="E19" s="26">
        <v>0</v>
      </c>
      <c r="F19" s="27">
        <v>0</v>
      </c>
      <c r="G19" s="27">
        <v>0</v>
      </c>
      <c r="H19" s="27">
        <v>0</v>
      </c>
      <c r="I19" s="27">
        <v>0</v>
      </c>
      <c r="J19" s="26">
        <v>160</v>
      </c>
      <c r="K19" s="27">
        <v>41.59</v>
      </c>
      <c r="L19" s="27">
        <v>0</v>
      </c>
      <c r="M19" s="27">
        <v>0</v>
      </c>
      <c r="N19" s="27">
        <v>118.41</v>
      </c>
      <c r="O19" s="27">
        <v>118.41</v>
      </c>
      <c r="P19" s="26">
        <f t="shared" si="0"/>
        <v>160</v>
      </c>
    </row>
    <row r="20" spans="1:16" ht="12.75">
      <c r="A20" s="22" t="s">
        <v>109</v>
      </c>
      <c r="B20" s="22" t="s">
        <v>110</v>
      </c>
      <c r="C20" s="28" t="s">
        <v>111</v>
      </c>
      <c r="D20" s="25" t="s">
        <v>112</v>
      </c>
      <c r="E20" s="26">
        <v>137.1</v>
      </c>
      <c r="F20" s="27">
        <v>137.1</v>
      </c>
      <c r="G20" s="27">
        <v>58.18</v>
      </c>
      <c r="H20" s="27">
        <v>0</v>
      </c>
      <c r="I20" s="27">
        <v>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6">
        <f t="shared" si="0"/>
        <v>137.1</v>
      </c>
    </row>
    <row r="21" spans="1:16" ht="89.25">
      <c r="A21" s="22" t="s">
        <v>113</v>
      </c>
      <c r="B21" s="23"/>
      <c r="C21" s="24"/>
      <c r="D21" s="25" t="s">
        <v>114</v>
      </c>
      <c r="E21" s="26">
        <v>23305.789910000003</v>
      </c>
      <c r="F21" s="27">
        <v>23305.789910000003</v>
      </c>
      <c r="G21" s="27">
        <v>493.02399999999955</v>
      </c>
      <c r="H21" s="27">
        <v>3.799999999999964</v>
      </c>
      <c r="I21" s="27">
        <v>0</v>
      </c>
      <c r="J21" s="26">
        <v>510.4</v>
      </c>
      <c r="K21" s="27">
        <v>334.5</v>
      </c>
      <c r="L21" s="27">
        <v>0</v>
      </c>
      <c r="M21" s="27">
        <v>0</v>
      </c>
      <c r="N21" s="27">
        <v>175.9</v>
      </c>
      <c r="O21" s="27">
        <v>175.9</v>
      </c>
      <c r="P21" s="26">
        <f t="shared" si="0"/>
        <v>23816.189910000005</v>
      </c>
    </row>
    <row r="22" spans="1:16" ht="89.25">
      <c r="A22" s="22" t="s">
        <v>115</v>
      </c>
      <c r="B22" s="23"/>
      <c r="C22" s="24"/>
      <c r="D22" s="25" t="s">
        <v>114</v>
      </c>
      <c r="E22" s="26">
        <v>23305.789910000003</v>
      </c>
      <c r="F22" s="27">
        <v>23305.789910000003</v>
      </c>
      <c r="G22" s="27">
        <v>493.02399999999955</v>
      </c>
      <c r="H22" s="27">
        <v>3.799999999999964</v>
      </c>
      <c r="I22" s="27">
        <v>0</v>
      </c>
      <c r="J22" s="26">
        <v>510.4</v>
      </c>
      <c r="K22" s="27">
        <v>334.5</v>
      </c>
      <c r="L22" s="27">
        <v>0</v>
      </c>
      <c r="M22" s="27">
        <v>0</v>
      </c>
      <c r="N22" s="27">
        <v>175.9</v>
      </c>
      <c r="O22" s="27">
        <v>175.9</v>
      </c>
      <c r="P22" s="26">
        <f t="shared" si="0"/>
        <v>23816.189910000005</v>
      </c>
    </row>
    <row r="23" spans="1:16" ht="25.5">
      <c r="A23" s="22" t="s">
        <v>116</v>
      </c>
      <c r="B23" s="22" t="s">
        <v>117</v>
      </c>
      <c r="C23" s="28" t="s">
        <v>118</v>
      </c>
      <c r="D23" s="25" t="s">
        <v>119</v>
      </c>
      <c r="E23" s="26">
        <v>14121.05522</v>
      </c>
      <c r="F23" s="27">
        <v>14121.05522</v>
      </c>
      <c r="G23" s="27">
        <v>-4.656612873077393E-13</v>
      </c>
      <c r="H23" s="27">
        <v>-2.9103830456733704E-14</v>
      </c>
      <c r="I23" s="27">
        <v>0</v>
      </c>
      <c r="J23" s="26">
        <v>371.5</v>
      </c>
      <c r="K23" s="27">
        <v>334.5</v>
      </c>
      <c r="L23" s="27">
        <v>0</v>
      </c>
      <c r="M23" s="27">
        <v>0</v>
      </c>
      <c r="N23" s="27">
        <v>37</v>
      </c>
      <c r="O23" s="27">
        <v>37</v>
      </c>
      <c r="P23" s="26">
        <f t="shared" si="0"/>
        <v>14492.55522</v>
      </c>
    </row>
    <row r="24" spans="1:16" ht="12.75">
      <c r="A24" s="22" t="s">
        <v>120</v>
      </c>
      <c r="B24" s="22" t="s">
        <v>121</v>
      </c>
      <c r="C24" s="28" t="s">
        <v>122</v>
      </c>
      <c r="D24" s="25" t="s">
        <v>123</v>
      </c>
      <c r="E24" s="26">
        <v>7166.723290000001</v>
      </c>
      <c r="F24" s="27">
        <v>7166.723290000001</v>
      </c>
      <c r="G24" s="27">
        <v>0</v>
      </c>
      <c r="H24" s="27">
        <v>-7.275957614183426E-15</v>
      </c>
      <c r="I24" s="27">
        <v>0</v>
      </c>
      <c r="J24" s="26">
        <v>38.9</v>
      </c>
      <c r="K24" s="27">
        <v>0</v>
      </c>
      <c r="L24" s="27">
        <v>0</v>
      </c>
      <c r="M24" s="27">
        <v>0</v>
      </c>
      <c r="N24" s="27">
        <v>38.9</v>
      </c>
      <c r="O24" s="27">
        <v>38.9</v>
      </c>
      <c r="P24" s="26">
        <f t="shared" si="0"/>
        <v>7205.62329</v>
      </c>
    </row>
    <row r="25" spans="1:16" ht="25.5">
      <c r="A25" s="22" t="s">
        <v>124</v>
      </c>
      <c r="B25" s="22" t="s">
        <v>125</v>
      </c>
      <c r="C25" s="24"/>
      <c r="D25" s="25" t="s">
        <v>126</v>
      </c>
      <c r="E25" s="26">
        <v>170.099</v>
      </c>
      <c r="F25" s="27">
        <v>170.099</v>
      </c>
      <c r="G25" s="27">
        <v>0</v>
      </c>
      <c r="H25" s="27">
        <v>0</v>
      </c>
      <c r="I25" s="27">
        <v>0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6">
        <f t="shared" si="0"/>
        <v>170.099</v>
      </c>
    </row>
    <row r="26" spans="1:16" ht="38.25">
      <c r="A26" s="29" t="s">
        <v>127</v>
      </c>
      <c r="B26" s="29" t="s">
        <v>128</v>
      </c>
      <c r="C26" s="30" t="s">
        <v>129</v>
      </c>
      <c r="D26" s="31" t="s">
        <v>130</v>
      </c>
      <c r="E26" s="32">
        <v>170.099</v>
      </c>
      <c r="F26" s="33">
        <v>170.099</v>
      </c>
      <c r="G26" s="33">
        <v>0</v>
      </c>
      <c r="H26" s="33">
        <v>0</v>
      </c>
      <c r="I26" s="33">
        <v>0</v>
      </c>
      <c r="J26" s="32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2">
        <f t="shared" si="0"/>
        <v>170.099</v>
      </c>
    </row>
    <row r="27" spans="1:16" ht="12.75">
      <c r="A27" s="22" t="s">
        <v>131</v>
      </c>
      <c r="B27" s="22" t="s">
        <v>132</v>
      </c>
      <c r="C27" s="28" t="s">
        <v>129</v>
      </c>
      <c r="D27" s="25" t="s">
        <v>133</v>
      </c>
      <c r="E27" s="26">
        <v>311.75440000000003</v>
      </c>
      <c r="F27" s="27">
        <v>311.75440000000003</v>
      </c>
      <c r="G27" s="27">
        <v>0</v>
      </c>
      <c r="H27" s="27">
        <v>0</v>
      </c>
      <c r="I27" s="27">
        <v>0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6">
        <f t="shared" si="0"/>
        <v>311.75440000000003</v>
      </c>
    </row>
    <row r="28" spans="1:16" ht="25.5">
      <c r="A28" s="22" t="s">
        <v>134</v>
      </c>
      <c r="B28" s="22" t="s">
        <v>135</v>
      </c>
      <c r="C28" s="24"/>
      <c r="D28" s="25" t="s">
        <v>136</v>
      </c>
      <c r="E28" s="26">
        <v>15</v>
      </c>
      <c r="F28" s="27">
        <v>15</v>
      </c>
      <c r="G28" s="27">
        <v>0</v>
      </c>
      <c r="H28" s="27">
        <v>0</v>
      </c>
      <c r="I28" s="27">
        <v>0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6">
        <f t="shared" si="0"/>
        <v>15</v>
      </c>
    </row>
    <row r="29" spans="1:16" ht="25.5">
      <c r="A29" s="29" t="s">
        <v>137</v>
      </c>
      <c r="B29" s="29" t="s">
        <v>138</v>
      </c>
      <c r="C29" s="30" t="s">
        <v>139</v>
      </c>
      <c r="D29" s="31" t="s">
        <v>140</v>
      </c>
      <c r="E29" s="32">
        <v>15</v>
      </c>
      <c r="F29" s="33">
        <v>15</v>
      </c>
      <c r="G29" s="33">
        <v>0</v>
      </c>
      <c r="H29" s="33">
        <v>0</v>
      </c>
      <c r="I29" s="33">
        <v>0</v>
      </c>
      <c r="J29" s="32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2">
        <f t="shared" si="0"/>
        <v>15</v>
      </c>
    </row>
    <row r="30" spans="1:16" ht="25.5">
      <c r="A30" s="22" t="s">
        <v>141</v>
      </c>
      <c r="B30" s="22" t="s">
        <v>142</v>
      </c>
      <c r="C30" s="24"/>
      <c r="D30" s="25" t="s">
        <v>143</v>
      </c>
      <c r="E30" s="26">
        <v>675.648</v>
      </c>
      <c r="F30" s="27">
        <v>675.648</v>
      </c>
      <c r="G30" s="27">
        <v>493.024</v>
      </c>
      <c r="H30" s="27">
        <v>3.8</v>
      </c>
      <c r="I30" s="27">
        <v>0</v>
      </c>
      <c r="J30" s="2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6">
        <f t="shared" si="0"/>
        <v>675.648</v>
      </c>
    </row>
    <row r="31" spans="1:16" ht="25.5">
      <c r="A31" s="29" t="s">
        <v>144</v>
      </c>
      <c r="B31" s="29" t="s">
        <v>145</v>
      </c>
      <c r="C31" s="30" t="s">
        <v>139</v>
      </c>
      <c r="D31" s="31" t="s">
        <v>146</v>
      </c>
      <c r="E31" s="32">
        <v>633.648</v>
      </c>
      <c r="F31" s="33">
        <v>633.648</v>
      </c>
      <c r="G31" s="33">
        <v>493.024</v>
      </c>
      <c r="H31" s="33">
        <v>3.8</v>
      </c>
      <c r="I31" s="33">
        <v>0</v>
      </c>
      <c r="J31" s="32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2">
        <f t="shared" si="0"/>
        <v>633.648</v>
      </c>
    </row>
    <row r="32" spans="1:16" ht="25.5">
      <c r="A32" s="29" t="s">
        <v>147</v>
      </c>
      <c r="B32" s="29" t="s">
        <v>148</v>
      </c>
      <c r="C32" s="30" t="s">
        <v>139</v>
      </c>
      <c r="D32" s="31" t="s">
        <v>149</v>
      </c>
      <c r="E32" s="32">
        <v>42</v>
      </c>
      <c r="F32" s="33">
        <v>42</v>
      </c>
      <c r="G32" s="33">
        <v>0</v>
      </c>
      <c r="H32" s="33">
        <v>0</v>
      </c>
      <c r="I32" s="33">
        <v>0</v>
      </c>
      <c r="J32" s="32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2">
        <f t="shared" si="0"/>
        <v>42</v>
      </c>
    </row>
    <row r="33" spans="1:16" ht="25.5">
      <c r="A33" s="22" t="s">
        <v>150</v>
      </c>
      <c r="B33" s="22" t="s">
        <v>151</v>
      </c>
      <c r="C33" s="28" t="s">
        <v>139</v>
      </c>
      <c r="D33" s="25" t="s">
        <v>152</v>
      </c>
      <c r="E33" s="26">
        <v>45</v>
      </c>
      <c r="F33" s="27">
        <v>45</v>
      </c>
      <c r="G33" s="27">
        <v>0</v>
      </c>
      <c r="H33" s="27">
        <v>0</v>
      </c>
      <c r="I33" s="27">
        <v>0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6">
        <f t="shared" si="0"/>
        <v>45</v>
      </c>
    </row>
    <row r="34" spans="1:16" ht="38.25">
      <c r="A34" s="29" t="s">
        <v>153</v>
      </c>
      <c r="B34" s="29" t="s">
        <v>154</v>
      </c>
      <c r="C34" s="30" t="s">
        <v>139</v>
      </c>
      <c r="D34" s="31" t="s">
        <v>155</v>
      </c>
      <c r="E34" s="32">
        <v>45</v>
      </c>
      <c r="F34" s="33">
        <v>45</v>
      </c>
      <c r="G34" s="33">
        <v>0</v>
      </c>
      <c r="H34" s="33">
        <v>0</v>
      </c>
      <c r="I34" s="33">
        <v>0</v>
      </c>
      <c r="J34" s="32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2">
        <f t="shared" si="0"/>
        <v>45</v>
      </c>
    </row>
    <row r="35" spans="1:16" ht="76.5">
      <c r="A35" s="22" t="s">
        <v>156</v>
      </c>
      <c r="B35" s="22" t="s">
        <v>157</v>
      </c>
      <c r="C35" s="28" t="s">
        <v>139</v>
      </c>
      <c r="D35" s="25" t="s">
        <v>158</v>
      </c>
      <c r="E35" s="26">
        <v>150</v>
      </c>
      <c r="F35" s="27">
        <v>150</v>
      </c>
      <c r="G35" s="27">
        <v>0</v>
      </c>
      <c r="H35" s="27">
        <v>0</v>
      </c>
      <c r="I35" s="27">
        <v>0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6">
        <f t="shared" si="0"/>
        <v>150</v>
      </c>
    </row>
    <row r="36" spans="1:16" ht="25.5">
      <c r="A36" s="22" t="s">
        <v>159</v>
      </c>
      <c r="B36" s="22" t="s">
        <v>102</v>
      </c>
      <c r="C36" s="28" t="s">
        <v>103</v>
      </c>
      <c r="D36" s="25" t="s">
        <v>104</v>
      </c>
      <c r="E36" s="26">
        <v>60</v>
      </c>
      <c r="F36" s="27">
        <v>60</v>
      </c>
      <c r="G36" s="27">
        <v>0</v>
      </c>
      <c r="H36" s="27">
        <v>0</v>
      </c>
      <c r="I36" s="27">
        <v>0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6">
        <f t="shared" si="0"/>
        <v>60</v>
      </c>
    </row>
    <row r="37" spans="1:16" ht="12.75">
      <c r="A37" s="22" t="s">
        <v>160</v>
      </c>
      <c r="B37" s="22" t="s">
        <v>161</v>
      </c>
      <c r="C37" s="24"/>
      <c r="D37" s="25" t="s">
        <v>162</v>
      </c>
      <c r="E37" s="26">
        <v>30</v>
      </c>
      <c r="F37" s="27">
        <v>30</v>
      </c>
      <c r="G37" s="27">
        <v>0</v>
      </c>
      <c r="H37" s="27">
        <v>0</v>
      </c>
      <c r="I37" s="27">
        <v>0</v>
      </c>
      <c r="J37" s="26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6">
        <f t="shared" si="0"/>
        <v>30</v>
      </c>
    </row>
    <row r="38" spans="1:16" ht="25.5">
      <c r="A38" s="29" t="s">
        <v>163</v>
      </c>
      <c r="B38" s="29" t="s">
        <v>164</v>
      </c>
      <c r="C38" s="30" t="s">
        <v>165</v>
      </c>
      <c r="D38" s="31" t="s">
        <v>166</v>
      </c>
      <c r="E38" s="32">
        <v>15</v>
      </c>
      <c r="F38" s="33">
        <v>15</v>
      </c>
      <c r="G38" s="33">
        <v>0</v>
      </c>
      <c r="H38" s="33">
        <v>0</v>
      </c>
      <c r="I38" s="33">
        <v>0</v>
      </c>
      <c r="J38" s="32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2">
        <f t="shared" si="0"/>
        <v>15</v>
      </c>
    </row>
    <row r="39" spans="1:16" ht="25.5">
      <c r="A39" s="29" t="s">
        <v>167</v>
      </c>
      <c r="B39" s="29" t="s">
        <v>168</v>
      </c>
      <c r="C39" s="30" t="s">
        <v>165</v>
      </c>
      <c r="D39" s="31" t="s">
        <v>169</v>
      </c>
      <c r="E39" s="32">
        <v>15</v>
      </c>
      <c r="F39" s="33">
        <v>15</v>
      </c>
      <c r="G39" s="33">
        <v>0</v>
      </c>
      <c r="H39" s="33">
        <v>0</v>
      </c>
      <c r="I39" s="33">
        <v>0</v>
      </c>
      <c r="J39" s="32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2">
        <f t="shared" si="0"/>
        <v>15</v>
      </c>
    </row>
    <row r="40" spans="1:16" ht="25.5">
      <c r="A40" s="22" t="s">
        <v>170</v>
      </c>
      <c r="B40" s="22" t="s">
        <v>171</v>
      </c>
      <c r="C40" s="24"/>
      <c r="D40" s="25" t="s">
        <v>172</v>
      </c>
      <c r="E40" s="26">
        <v>98.8</v>
      </c>
      <c r="F40" s="27">
        <v>98.8</v>
      </c>
      <c r="G40" s="27">
        <v>0</v>
      </c>
      <c r="H40" s="27">
        <v>0</v>
      </c>
      <c r="I40" s="27">
        <v>0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6">
        <f t="shared" si="0"/>
        <v>98.8</v>
      </c>
    </row>
    <row r="41" spans="1:16" ht="63.75">
      <c r="A41" s="29" t="s">
        <v>173</v>
      </c>
      <c r="B41" s="29" t="s">
        <v>174</v>
      </c>
      <c r="C41" s="30" t="s">
        <v>165</v>
      </c>
      <c r="D41" s="31" t="s">
        <v>175</v>
      </c>
      <c r="E41" s="32">
        <v>10</v>
      </c>
      <c r="F41" s="33">
        <v>10</v>
      </c>
      <c r="G41" s="33">
        <v>0</v>
      </c>
      <c r="H41" s="33">
        <v>0</v>
      </c>
      <c r="I41" s="33">
        <v>0</v>
      </c>
      <c r="J41" s="32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2">
        <f t="shared" si="0"/>
        <v>10</v>
      </c>
    </row>
    <row r="42" spans="1:16" ht="38.25">
      <c r="A42" s="29" t="s">
        <v>176</v>
      </c>
      <c r="B42" s="29" t="s">
        <v>177</v>
      </c>
      <c r="C42" s="30" t="s">
        <v>165</v>
      </c>
      <c r="D42" s="31" t="s">
        <v>178</v>
      </c>
      <c r="E42" s="32">
        <v>88.8</v>
      </c>
      <c r="F42" s="33">
        <v>88.8</v>
      </c>
      <c r="G42" s="33">
        <v>0</v>
      </c>
      <c r="H42" s="33">
        <v>0</v>
      </c>
      <c r="I42" s="33">
        <v>0</v>
      </c>
      <c r="J42" s="32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2">
        <f t="shared" si="0"/>
        <v>88.8</v>
      </c>
    </row>
    <row r="43" spans="1:16" ht="12.75">
      <c r="A43" s="22" t="s">
        <v>179</v>
      </c>
      <c r="B43" s="22" t="s">
        <v>180</v>
      </c>
      <c r="C43" s="28" t="s">
        <v>181</v>
      </c>
      <c r="D43" s="25" t="s">
        <v>182</v>
      </c>
      <c r="E43" s="26">
        <v>0</v>
      </c>
      <c r="F43" s="27">
        <v>0</v>
      </c>
      <c r="G43" s="27">
        <v>0</v>
      </c>
      <c r="H43" s="27">
        <v>0</v>
      </c>
      <c r="I43" s="27">
        <v>0</v>
      </c>
      <c r="J43" s="26">
        <v>100</v>
      </c>
      <c r="K43" s="27">
        <v>0</v>
      </c>
      <c r="L43" s="27">
        <v>0</v>
      </c>
      <c r="M43" s="27">
        <v>0</v>
      </c>
      <c r="N43" s="27">
        <v>100</v>
      </c>
      <c r="O43" s="27">
        <v>100</v>
      </c>
      <c r="P43" s="26">
        <f t="shared" si="0"/>
        <v>100</v>
      </c>
    </row>
    <row r="44" spans="1:16" ht="12.75">
      <c r="A44" s="22" t="s">
        <v>183</v>
      </c>
      <c r="B44" s="22" t="s">
        <v>184</v>
      </c>
      <c r="C44" s="24"/>
      <c r="D44" s="25" t="s">
        <v>185</v>
      </c>
      <c r="E44" s="26">
        <v>350.4</v>
      </c>
      <c r="F44" s="27">
        <v>350.4</v>
      </c>
      <c r="G44" s="27">
        <v>0</v>
      </c>
      <c r="H44" s="27">
        <v>0</v>
      </c>
      <c r="I44" s="27">
        <v>0</v>
      </c>
      <c r="J44" s="26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6">
        <f t="shared" si="0"/>
        <v>350.4</v>
      </c>
    </row>
    <row r="45" spans="1:16" ht="25.5">
      <c r="A45" s="29" t="s">
        <v>186</v>
      </c>
      <c r="B45" s="29" t="s">
        <v>187</v>
      </c>
      <c r="C45" s="30" t="s">
        <v>188</v>
      </c>
      <c r="D45" s="31" t="s">
        <v>189</v>
      </c>
      <c r="E45" s="32">
        <v>350.4</v>
      </c>
      <c r="F45" s="33">
        <v>350.4</v>
      </c>
      <c r="G45" s="33">
        <v>0</v>
      </c>
      <c r="H45" s="33">
        <v>0</v>
      </c>
      <c r="I45" s="33">
        <v>0</v>
      </c>
      <c r="J45" s="32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2">
        <f t="shared" si="0"/>
        <v>350.4</v>
      </c>
    </row>
    <row r="46" spans="1:16" ht="38.25">
      <c r="A46" s="22" t="s">
        <v>190</v>
      </c>
      <c r="B46" s="22" t="s">
        <v>191</v>
      </c>
      <c r="C46" s="28" t="s">
        <v>192</v>
      </c>
      <c r="D46" s="25" t="s">
        <v>193</v>
      </c>
      <c r="E46" s="26">
        <v>30</v>
      </c>
      <c r="F46" s="27">
        <v>30</v>
      </c>
      <c r="G46" s="27">
        <v>0</v>
      </c>
      <c r="H46" s="27">
        <v>0</v>
      </c>
      <c r="I46" s="27">
        <v>0</v>
      </c>
      <c r="J46" s="26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6">
        <f t="shared" si="0"/>
        <v>30</v>
      </c>
    </row>
    <row r="47" spans="1:16" ht="12.75">
      <c r="A47" s="22" t="s">
        <v>194</v>
      </c>
      <c r="B47" s="22" t="s">
        <v>110</v>
      </c>
      <c r="C47" s="28" t="s">
        <v>111</v>
      </c>
      <c r="D47" s="25" t="s">
        <v>112</v>
      </c>
      <c r="E47" s="26">
        <v>81.31</v>
      </c>
      <c r="F47" s="27">
        <v>81.31</v>
      </c>
      <c r="G47" s="27">
        <v>0</v>
      </c>
      <c r="H47" s="27">
        <v>0</v>
      </c>
      <c r="I47" s="27">
        <v>0</v>
      </c>
      <c r="J47" s="26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6">
        <f t="shared" si="0"/>
        <v>81.31</v>
      </c>
    </row>
    <row r="48" spans="1:16" ht="12.75">
      <c r="A48" s="22" t="s">
        <v>195</v>
      </c>
      <c r="B48" s="23"/>
      <c r="C48" s="24"/>
      <c r="D48" s="25" t="s">
        <v>196</v>
      </c>
      <c r="E48" s="26">
        <v>49121.132699999995</v>
      </c>
      <c r="F48" s="27">
        <v>49121.132699999995</v>
      </c>
      <c r="G48" s="27">
        <v>35201.21136</v>
      </c>
      <c r="H48" s="27">
        <v>3426.93</v>
      </c>
      <c r="I48" s="27">
        <v>0</v>
      </c>
      <c r="J48" s="26">
        <v>1554.4</v>
      </c>
      <c r="K48" s="27">
        <v>14.1</v>
      </c>
      <c r="L48" s="27">
        <v>0</v>
      </c>
      <c r="M48" s="27">
        <v>0</v>
      </c>
      <c r="N48" s="27">
        <v>1540.3</v>
      </c>
      <c r="O48" s="27">
        <v>1540.3</v>
      </c>
      <c r="P48" s="26">
        <f t="shared" si="0"/>
        <v>50675.532699999996</v>
      </c>
    </row>
    <row r="49" spans="1:16" ht="12.75">
      <c r="A49" s="22" t="s">
        <v>197</v>
      </c>
      <c r="B49" s="23"/>
      <c r="C49" s="24"/>
      <c r="D49" s="25" t="s">
        <v>196</v>
      </c>
      <c r="E49" s="26">
        <v>49121.132699999995</v>
      </c>
      <c r="F49" s="27">
        <v>49121.132699999995</v>
      </c>
      <c r="G49" s="27">
        <v>35201.21136</v>
      </c>
      <c r="H49" s="27">
        <v>3426.93</v>
      </c>
      <c r="I49" s="27">
        <v>0</v>
      </c>
      <c r="J49" s="26">
        <v>1554.4</v>
      </c>
      <c r="K49" s="27">
        <v>14.1</v>
      </c>
      <c r="L49" s="27">
        <v>0</v>
      </c>
      <c r="M49" s="27">
        <v>0</v>
      </c>
      <c r="N49" s="27">
        <v>1540.3</v>
      </c>
      <c r="O49" s="27">
        <v>1540.3</v>
      </c>
      <c r="P49" s="26">
        <f t="shared" si="0"/>
        <v>50675.532699999996</v>
      </c>
    </row>
    <row r="50" spans="1:16" ht="76.5">
      <c r="A50" s="22" t="s">
        <v>198</v>
      </c>
      <c r="B50" s="22" t="s">
        <v>199</v>
      </c>
      <c r="C50" s="28" t="s">
        <v>200</v>
      </c>
      <c r="D50" s="25" t="s">
        <v>201</v>
      </c>
      <c r="E50" s="26">
        <v>45578.47735999999</v>
      </c>
      <c r="F50" s="27">
        <v>45578.47735999999</v>
      </c>
      <c r="G50" s="27">
        <v>32744.41136</v>
      </c>
      <c r="H50" s="27">
        <v>3316.485</v>
      </c>
      <c r="I50" s="27">
        <v>0</v>
      </c>
      <c r="J50" s="26">
        <v>458.92</v>
      </c>
      <c r="K50" s="27">
        <v>14.1</v>
      </c>
      <c r="L50" s="27">
        <v>0</v>
      </c>
      <c r="M50" s="27">
        <v>0</v>
      </c>
      <c r="N50" s="27">
        <v>444.82</v>
      </c>
      <c r="O50" s="27">
        <v>444.82</v>
      </c>
      <c r="P50" s="26">
        <f t="shared" si="0"/>
        <v>46037.39735999999</v>
      </c>
    </row>
    <row r="51" spans="1:16" ht="38.25">
      <c r="A51" s="22" t="s">
        <v>202</v>
      </c>
      <c r="B51" s="22" t="s">
        <v>103</v>
      </c>
      <c r="C51" s="28" t="s">
        <v>203</v>
      </c>
      <c r="D51" s="25" t="s">
        <v>204</v>
      </c>
      <c r="E51" s="26">
        <v>1390.0603400000002</v>
      </c>
      <c r="F51" s="27">
        <v>1390.0603400000002</v>
      </c>
      <c r="G51" s="27">
        <v>924.145</v>
      </c>
      <c r="H51" s="27">
        <v>58.39</v>
      </c>
      <c r="I51" s="27">
        <v>0</v>
      </c>
      <c r="J51" s="26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6">
        <f t="shared" si="0"/>
        <v>1390.0603400000002</v>
      </c>
    </row>
    <row r="52" spans="1:16" ht="38.25">
      <c r="A52" s="22" t="s">
        <v>205</v>
      </c>
      <c r="B52" s="22" t="s">
        <v>206</v>
      </c>
      <c r="C52" s="28" t="s">
        <v>207</v>
      </c>
      <c r="D52" s="25" t="s">
        <v>208</v>
      </c>
      <c r="E52" s="26">
        <v>381.415</v>
      </c>
      <c r="F52" s="27">
        <v>381.415</v>
      </c>
      <c r="G52" s="27">
        <v>300.965</v>
      </c>
      <c r="H52" s="27">
        <v>19.45</v>
      </c>
      <c r="I52" s="27">
        <v>0</v>
      </c>
      <c r="J52" s="26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6">
        <f t="shared" si="0"/>
        <v>381.415</v>
      </c>
    </row>
    <row r="53" spans="1:16" ht="25.5">
      <c r="A53" s="22" t="s">
        <v>209</v>
      </c>
      <c r="B53" s="22" t="s">
        <v>210</v>
      </c>
      <c r="C53" s="28" t="s">
        <v>207</v>
      </c>
      <c r="D53" s="25" t="s">
        <v>211</v>
      </c>
      <c r="E53" s="26">
        <v>786.035</v>
      </c>
      <c r="F53" s="27">
        <v>786.035</v>
      </c>
      <c r="G53" s="27">
        <v>615.675</v>
      </c>
      <c r="H53" s="27">
        <v>20.6</v>
      </c>
      <c r="I53" s="27">
        <v>0</v>
      </c>
      <c r="J53" s="26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6">
        <f t="shared" si="0"/>
        <v>786.035</v>
      </c>
    </row>
    <row r="54" spans="1:16" ht="25.5">
      <c r="A54" s="22" t="s">
        <v>212</v>
      </c>
      <c r="B54" s="22" t="s">
        <v>213</v>
      </c>
      <c r="C54" s="28" t="s">
        <v>207</v>
      </c>
      <c r="D54" s="25" t="s">
        <v>214</v>
      </c>
      <c r="E54" s="26">
        <v>234.885</v>
      </c>
      <c r="F54" s="27">
        <v>234.885</v>
      </c>
      <c r="G54" s="27">
        <v>160.215</v>
      </c>
      <c r="H54" s="27">
        <v>0.4</v>
      </c>
      <c r="I54" s="27">
        <v>0</v>
      </c>
      <c r="J54" s="26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6">
        <f t="shared" si="0"/>
        <v>234.885</v>
      </c>
    </row>
    <row r="55" spans="1:16" ht="12.75">
      <c r="A55" s="22" t="s">
        <v>215</v>
      </c>
      <c r="B55" s="22" t="s">
        <v>216</v>
      </c>
      <c r="C55" s="28" t="s">
        <v>207</v>
      </c>
      <c r="D55" s="25" t="s">
        <v>217</v>
      </c>
      <c r="E55" s="26">
        <v>136.305</v>
      </c>
      <c r="F55" s="27">
        <v>136.305</v>
      </c>
      <c r="G55" s="27">
        <v>106.4</v>
      </c>
      <c r="H55" s="27">
        <v>2.835</v>
      </c>
      <c r="I55" s="27">
        <v>0</v>
      </c>
      <c r="J55" s="26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6">
        <f t="shared" si="0"/>
        <v>136.305</v>
      </c>
    </row>
    <row r="56" spans="1:16" ht="38.25">
      <c r="A56" s="22" t="s">
        <v>218</v>
      </c>
      <c r="B56" s="22" t="s">
        <v>219</v>
      </c>
      <c r="C56" s="28" t="s">
        <v>207</v>
      </c>
      <c r="D56" s="25" t="s">
        <v>220</v>
      </c>
      <c r="E56" s="26">
        <v>9.05</v>
      </c>
      <c r="F56" s="27">
        <v>9.05</v>
      </c>
      <c r="G56" s="27">
        <v>0</v>
      </c>
      <c r="H56" s="27">
        <v>0</v>
      </c>
      <c r="I56" s="27">
        <v>0</v>
      </c>
      <c r="J56" s="26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6">
        <f t="shared" si="0"/>
        <v>9.05</v>
      </c>
    </row>
    <row r="57" spans="1:16" ht="76.5">
      <c r="A57" s="22" t="s">
        <v>221</v>
      </c>
      <c r="B57" s="22" t="s">
        <v>157</v>
      </c>
      <c r="C57" s="28" t="s">
        <v>139</v>
      </c>
      <c r="D57" s="25" t="s">
        <v>158</v>
      </c>
      <c r="E57" s="26">
        <v>149.31</v>
      </c>
      <c r="F57" s="27">
        <v>149.31</v>
      </c>
      <c r="G57" s="27">
        <v>0</v>
      </c>
      <c r="H57" s="27">
        <v>0</v>
      </c>
      <c r="I57" s="27">
        <v>0</v>
      </c>
      <c r="J57" s="26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6">
        <f t="shared" si="0"/>
        <v>149.31</v>
      </c>
    </row>
    <row r="58" spans="1:16" ht="25.5">
      <c r="A58" s="22" t="s">
        <v>222</v>
      </c>
      <c r="B58" s="22" t="s">
        <v>223</v>
      </c>
      <c r="C58" s="24"/>
      <c r="D58" s="25" t="s">
        <v>224</v>
      </c>
      <c r="E58" s="26">
        <v>455.595</v>
      </c>
      <c r="F58" s="27">
        <v>455.595</v>
      </c>
      <c r="G58" s="27">
        <v>349.4</v>
      </c>
      <c r="H58" s="27">
        <v>8.77</v>
      </c>
      <c r="I58" s="27">
        <v>0</v>
      </c>
      <c r="J58" s="26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6">
        <f t="shared" si="0"/>
        <v>455.595</v>
      </c>
    </row>
    <row r="59" spans="1:16" ht="38.25">
      <c r="A59" s="29" t="s">
        <v>225</v>
      </c>
      <c r="B59" s="29" t="s">
        <v>226</v>
      </c>
      <c r="C59" s="30" t="s">
        <v>165</v>
      </c>
      <c r="D59" s="31" t="s">
        <v>227</v>
      </c>
      <c r="E59" s="32">
        <v>455.595</v>
      </c>
      <c r="F59" s="33">
        <v>455.595</v>
      </c>
      <c r="G59" s="33">
        <v>349.4</v>
      </c>
      <c r="H59" s="33">
        <v>8.77</v>
      </c>
      <c r="I59" s="33">
        <v>0</v>
      </c>
      <c r="J59" s="32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2">
        <f t="shared" si="0"/>
        <v>455.595</v>
      </c>
    </row>
    <row r="60" spans="1:16" ht="12.75">
      <c r="A60" s="22" t="s">
        <v>228</v>
      </c>
      <c r="B60" s="22" t="s">
        <v>180</v>
      </c>
      <c r="C60" s="28" t="s">
        <v>181</v>
      </c>
      <c r="D60" s="25" t="s">
        <v>182</v>
      </c>
      <c r="E60" s="26">
        <v>0</v>
      </c>
      <c r="F60" s="27">
        <v>0</v>
      </c>
      <c r="G60" s="27">
        <v>0</v>
      </c>
      <c r="H60" s="27">
        <v>0</v>
      </c>
      <c r="I60" s="27">
        <v>0</v>
      </c>
      <c r="J60" s="26">
        <v>1095.48</v>
      </c>
      <c r="K60" s="27">
        <v>0</v>
      </c>
      <c r="L60" s="27">
        <v>0</v>
      </c>
      <c r="M60" s="27">
        <v>0</v>
      </c>
      <c r="N60" s="27">
        <v>1095.48</v>
      </c>
      <c r="O60" s="27">
        <v>1095.48</v>
      </c>
      <c r="P60" s="26">
        <f t="shared" si="0"/>
        <v>1095.48</v>
      </c>
    </row>
    <row r="61" spans="1:16" ht="25.5">
      <c r="A61" s="22" t="s">
        <v>229</v>
      </c>
      <c r="B61" s="23"/>
      <c r="C61" s="24"/>
      <c r="D61" s="25" t="s">
        <v>230</v>
      </c>
      <c r="E61" s="26">
        <v>53443.3</v>
      </c>
      <c r="F61" s="27">
        <v>53443.3</v>
      </c>
      <c r="G61" s="27">
        <v>2667.747</v>
      </c>
      <c r="H61" s="27">
        <v>98.516</v>
      </c>
      <c r="I61" s="27">
        <v>0</v>
      </c>
      <c r="J61" s="26">
        <v>47.829</v>
      </c>
      <c r="K61" s="27">
        <v>0</v>
      </c>
      <c r="L61" s="27">
        <v>0</v>
      </c>
      <c r="M61" s="27">
        <v>0</v>
      </c>
      <c r="N61" s="27">
        <v>47.829</v>
      </c>
      <c r="O61" s="27">
        <v>47.829</v>
      </c>
      <c r="P61" s="26">
        <f t="shared" si="0"/>
        <v>53491.129</v>
      </c>
    </row>
    <row r="62" spans="1:16" ht="25.5">
      <c r="A62" s="22" t="s">
        <v>231</v>
      </c>
      <c r="B62" s="23"/>
      <c r="C62" s="24"/>
      <c r="D62" s="25" t="s">
        <v>230</v>
      </c>
      <c r="E62" s="26">
        <v>53443.3</v>
      </c>
      <c r="F62" s="27">
        <v>53443.3</v>
      </c>
      <c r="G62" s="27">
        <v>2667.747</v>
      </c>
      <c r="H62" s="27">
        <v>98.516</v>
      </c>
      <c r="I62" s="27">
        <v>0</v>
      </c>
      <c r="J62" s="26">
        <v>47.829</v>
      </c>
      <c r="K62" s="27">
        <v>0</v>
      </c>
      <c r="L62" s="27">
        <v>0</v>
      </c>
      <c r="M62" s="27">
        <v>0</v>
      </c>
      <c r="N62" s="27">
        <v>47.829</v>
      </c>
      <c r="O62" s="27">
        <v>47.829</v>
      </c>
      <c r="P62" s="26">
        <f t="shared" si="0"/>
        <v>53491.129</v>
      </c>
    </row>
    <row r="63" spans="1:16" ht="63.75">
      <c r="A63" s="22" t="s">
        <v>232</v>
      </c>
      <c r="B63" s="22" t="s">
        <v>233</v>
      </c>
      <c r="C63" s="28" t="s">
        <v>234</v>
      </c>
      <c r="D63" s="25" t="s">
        <v>235</v>
      </c>
      <c r="E63" s="26">
        <v>214.9</v>
      </c>
      <c r="F63" s="27">
        <v>214.9</v>
      </c>
      <c r="G63" s="27">
        <v>0</v>
      </c>
      <c r="H63" s="27">
        <v>0</v>
      </c>
      <c r="I63" s="27">
        <v>0</v>
      </c>
      <c r="J63" s="26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6">
        <f t="shared" si="0"/>
        <v>214.9</v>
      </c>
    </row>
    <row r="64" spans="1:16" ht="76.5">
      <c r="A64" s="22" t="s">
        <v>236</v>
      </c>
      <c r="B64" s="22" t="s">
        <v>237</v>
      </c>
      <c r="C64" s="24"/>
      <c r="D64" s="25" t="s">
        <v>238</v>
      </c>
      <c r="E64" s="26">
        <v>2449.1229999999996</v>
      </c>
      <c r="F64" s="27">
        <v>2449.1229999999996</v>
      </c>
      <c r="G64" s="27">
        <v>0</v>
      </c>
      <c r="H64" s="27">
        <v>0</v>
      </c>
      <c r="I64" s="27">
        <v>0</v>
      </c>
      <c r="J64" s="26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6">
        <f t="shared" si="0"/>
        <v>2449.1229999999996</v>
      </c>
    </row>
    <row r="65" spans="1:16" ht="89.25">
      <c r="A65" s="29" t="s">
        <v>239</v>
      </c>
      <c r="B65" s="29" t="s">
        <v>240</v>
      </c>
      <c r="C65" s="30" t="s">
        <v>99</v>
      </c>
      <c r="D65" s="31" t="s">
        <v>241</v>
      </c>
      <c r="E65" s="32">
        <v>581.481</v>
      </c>
      <c r="F65" s="33">
        <v>581.481</v>
      </c>
      <c r="G65" s="33">
        <v>0</v>
      </c>
      <c r="H65" s="33">
        <v>0</v>
      </c>
      <c r="I65" s="33">
        <v>0</v>
      </c>
      <c r="J65" s="32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2">
        <f t="shared" si="0"/>
        <v>581.481</v>
      </c>
    </row>
    <row r="66" spans="1:16" ht="89.25">
      <c r="A66" s="29" t="s">
        <v>242</v>
      </c>
      <c r="B66" s="29" t="s">
        <v>243</v>
      </c>
      <c r="C66" s="30" t="s">
        <v>99</v>
      </c>
      <c r="D66" s="31" t="s">
        <v>244</v>
      </c>
      <c r="E66" s="32">
        <v>15.52</v>
      </c>
      <c r="F66" s="33">
        <v>15.52</v>
      </c>
      <c r="G66" s="33">
        <v>0</v>
      </c>
      <c r="H66" s="33">
        <v>0</v>
      </c>
      <c r="I66" s="33">
        <v>0</v>
      </c>
      <c r="J66" s="32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2">
        <f t="shared" si="0"/>
        <v>15.52</v>
      </c>
    </row>
    <row r="67" spans="1:16" ht="89.25">
      <c r="A67" s="29" t="s">
        <v>245</v>
      </c>
      <c r="B67" s="29" t="s">
        <v>246</v>
      </c>
      <c r="C67" s="30" t="s">
        <v>247</v>
      </c>
      <c r="D67" s="31" t="s">
        <v>248</v>
      </c>
      <c r="E67" s="32">
        <v>168.198</v>
      </c>
      <c r="F67" s="33">
        <v>168.198</v>
      </c>
      <c r="G67" s="33">
        <v>0</v>
      </c>
      <c r="H67" s="33">
        <v>0</v>
      </c>
      <c r="I67" s="33">
        <v>0</v>
      </c>
      <c r="J67" s="32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2">
        <f t="shared" si="0"/>
        <v>168.198</v>
      </c>
    </row>
    <row r="68" spans="1:16" ht="89.25">
      <c r="A68" s="29" t="s">
        <v>249</v>
      </c>
      <c r="B68" s="29" t="s">
        <v>250</v>
      </c>
      <c r="C68" s="30" t="s">
        <v>247</v>
      </c>
      <c r="D68" s="31" t="s">
        <v>251</v>
      </c>
      <c r="E68" s="32">
        <v>239.299</v>
      </c>
      <c r="F68" s="33">
        <v>239.299</v>
      </c>
      <c r="G68" s="33">
        <v>0</v>
      </c>
      <c r="H68" s="33">
        <v>0</v>
      </c>
      <c r="I68" s="33">
        <v>0</v>
      </c>
      <c r="J68" s="32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2">
        <f t="shared" si="0"/>
        <v>239.299</v>
      </c>
    </row>
    <row r="69" spans="1:16" ht="25.5">
      <c r="A69" s="29" t="s">
        <v>252</v>
      </c>
      <c r="B69" s="29" t="s">
        <v>253</v>
      </c>
      <c r="C69" s="30" t="s">
        <v>247</v>
      </c>
      <c r="D69" s="31" t="s">
        <v>254</v>
      </c>
      <c r="E69" s="32">
        <v>136.451</v>
      </c>
      <c r="F69" s="33">
        <v>136.451</v>
      </c>
      <c r="G69" s="33">
        <v>0</v>
      </c>
      <c r="H69" s="33">
        <v>0</v>
      </c>
      <c r="I69" s="33">
        <v>0</v>
      </c>
      <c r="J69" s="32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2">
        <f t="shared" si="0"/>
        <v>136.451</v>
      </c>
    </row>
    <row r="70" spans="1:16" ht="38.25">
      <c r="A70" s="29" t="s">
        <v>255</v>
      </c>
      <c r="B70" s="29" t="s">
        <v>256</v>
      </c>
      <c r="C70" s="30" t="s">
        <v>233</v>
      </c>
      <c r="D70" s="31" t="s">
        <v>257</v>
      </c>
      <c r="E70" s="32">
        <v>1308.174</v>
      </c>
      <c r="F70" s="33">
        <v>1308.174</v>
      </c>
      <c r="G70" s="33">
        <v>0</v>
      </c>
      <c r="H70" s="33">
        <v>0</v>
      </c>
      <c r="I70" s="33">
        <v>0</v>
      </c>
      <c r="J70" s="32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2">
        <f t="shared" si="0"/>
        <v>1308.174</v>
      </c>
    </row>
    <row r="71" spans="1:16" ht="51">
      <c r="A71" s="22" t="s">
        <v>258</v>
      </c>
      <c r="B71" s="22" t="s">
        <v>259</v>
      </c>
      <c r="C71" s="24"/>
      <c r="D71" s="25" t="s">
        <v>260</v>
      </c>
      <c r="E71" s="26">
        <v>11556.121</v>
      </c>
      <c r="F71" s="27">
        <v>11556.121</v>
      </c>
      <c r="G71" s="27">
        <v>0</v>
      </c>
      <c r="H71" s="27">
        <v>0</v>
      </c>
      <c r="I71" s="27">
        <v>0</v>
      </c>
      <c r="J71" s="26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6">
        <f t="shared" si="0"/>
        <v>11556.121</v>
      </c>
    </row>
    <row r="72" spans="1:16" ht="89.25">
      <c r="A72" s="29" t="s">
        <v>261</v>
      </c>
      <c r="B72" s="29" t="s">
        <v>262</v>
      </c>
      <c r="C72" s="30" t="s">
        <v>99</v>
      </c>
      <c r="D72" s="31" t="s">
        <v>241</v>
      </c>
      <c r="E72" s="32">
        <v>796.63943</v>
      </c>
      <c r="F72" s="33">
        <v>796.63943</v>
      </c>
      <c r="G72" s="33">
        <v>0</v>
      </c>
      <c r="H72" s="33">
        <v>0</v>
      </c>
      <c r="I72" s="33">
        <v>0</v>
      </c>
      <c r="J72" s="32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2">
        <f t="shared" si="0"/>
        <v>796.63943</v>
      </c>
    </row>
    <row r="73" spans="1:16" ht="76.5">
      <c r="A73" s="29" t="s">
        <v>263</v>
      </c>
      <c r="B73" s="29" t="s">
        <v>264</v>
      </c>
      <c r="C73" s="30" t="s">
        <v>247</v>
      </c>
      <c r="D73" s="31" t="s">
        <v>265</v>
      </c>
      <c r="E73" s="32">
        <v>219</v>
      </c>
      <c r="F73" s="33">
        <v>219</v>
      </c>
      <c r="G73" s="33">
        <v>0</v>
      </c>
      <c r="H73" s="33">
        <v>0</v>
      </c>
      <c r="I73" s="33">
        <v>0</v>
      </c>
      <c r="J73" s="32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2">
        <f t="shared" si="0"/>
        <v>219</v>
      </c>
    </row>
    <row r="74" spans="1:16" ht="89.25">
      <c r="A74" s="29" t="s">
        <v>266</v>
      </c>
      <c r="B74" s="29" t="s">
        <v>267</v>
      </c>
      <c r="C74" s="30" t="s">
        <v>247</v>
      </c>
      <c r="D74" s="31" t="s">
        <v>251</v>
      </c>
      <c r="E74" s="32">
        <v>819.607</v>
      </c>
      <c r="F74" s="33">
        <v>819.607</v>
      </c>
      <c r="G74" s="33">
        <v>0</v>
      </c>
      <c r="H74" s="33">
        <v>0</v>
      </c>
      <c r="I74" s="33">
        <v>0</v>
      </c>
      <c r="J74" s="32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2">
        <f t="shared" si="0"/>
        <v>819.607</v>
      </c>
    </row>
    <row r="75" spans="1:16" ht="38.25">
      <c r="A75" s="29" t="s">
        <v>268</v>
      </c>
      <c r="B75" s="29" t="s">
        <v>269</v>
      </c>
      <c r="C75" s="30" t="s">
        <v>247</v>
      </c>
      <c r="D75" s="31" t="s">
        <v>270</v>
      </c>
      <c r="E75" s="32">
        <v>187.29515000000004</v>
      </c>
      <c r="F75" s="33">
        <v>187.29515000000004</v>
      </c>
      <c r="G75" s="33">
        <v>0</v>
      </c>
      <c r="H75" s="33">
        <v>0</v>
      </c>
      <c r="I75" s="33">
        <v>0</v>
      </c>
      <c r="J75" s="32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2">
        <f t="shared" si="0"/>
        <v>187.29515000000004</v>
      </c>
    </row>
    <row r="76" spans="1:16" ht="51">
      <c r="A76" s="29" t="s">
        <v>271</v>
      </c>
      <c r="B76" s="29" t="s">
        <v>272</v>
      </c>
      <c r="C76" s="30" t="s">
        <v>233</v>
      </c>
      <c r="D76" s="31" t="s">
        <v>273</v>
      </c>
      <c r="E76" s="32">
        <v>9533.57942</v>
      </c>
      <c r="F76" s="33">
        <v>9533.57942</v>
      </c>
      <c r="G76" s="33">
        <v>0</v>
      </c>
      <c r="H76" s="33">
        <v>0</v>
      </c>
      <c r="I76" s="33">
        <v>0</v>
      </c>
      <c r="J76" s="32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2">
        <f t="shared" si="0"/>
        <v>9533.57942</v>
      </c>
    </row>
    <row r="77" spans="1:16" ht="102">
      <c r="A77" s="22" t="s">
        <v>274</v>
      </c>
      <c r="B77" s="22" t="s">
        <v>275</v>
      </c>
      <c r="C77" s="24"/>
      <c r="D77" s="25" t="s">
        <v>276</v>
      </c>
      <c r="E77" s="26">
        <v>277.097</v>
      </c>
      <c r="F77" s="27">
        <v>277.097</v>
      </c>
      <c r="G77" s="27">
        <v>0</v>
      </c>
      <c r="H77" s="27">
        <v>0</v>
      </c>
      <c r="I77" s="27">
        <v>0</v>
      </c>
      <c r="J77" s="26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6">
        <f aca="true" t="shared" si="1" ref="P77:P119">E77+J77</f>
        <v>277.097</v>
      </c>
    </row>
    <row r="78" spans="1:16" ht="89.25">
      <c r="A78" s="29" t="s">
        <v>277</v>
      </c>
      <c r="B78" s="29" t="s">
        <v>278</v>
      </c>
      <c r="C78" s="30" t="s">
        <v>99</v>
      </c>
      <c r="D78" s="31" t="s">
        <v>279</v>
      </c>
      <c r="E78" s="32">
        <v>16.2</v>
      </c>
      <c r="F78" s="33">
        <v>16.2</v>
      </c>
      <c r="G78" s="33">
        <v>0</v>
      </c>
      <c r="H78" s="33">
        <v>0</v>
      </c>
      <c r="I78" s="33">
        <v>0</v>
      </c>
      <c r="J78" s="32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2">
        <f t="shared" si="1"/>
        <v>16.2</v>
      </c>
    </row>
    <row r="79" spans="1:16" ht="76.5">
      <c r="A79" s="29" t="s">
        <v>280</v>
      </c>
      <c r="B79" s="29" t="s">
        <v>281</v>
      </c>
      <c r="C79" s="30" t="s">
        <v>247</v>
      </c>
      <c r="D79" s="31" t="s">
        <v>282</v>
      </c>
      <c r="E79" s="32">
        <v>15.6</v>
      </c>
      <c r="F79" s="33">
        <v>15.6</v>
      </c>
      <c r="G79" s="33">
        <v>0</v>
      </c>
      <c r="H79" s="33">
        <v>0</v>
      </c>
      <c r="I79" s="33">
        <v>0</v>
      </c>
      <c r="J79" s="32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2">
        <f t="shared" si="1"/>
        <v>15.6</v>
      </c>
    </row>
    <row r="80" spans="1:16" ht="25.5">
      <c r="A80" s="29" t="s">
        <v>283</v>
      </c>
      <c r="B80" s="29" t="s">
        <v>284</v>
      </c>
      <c r="C80" s="30" t="s">
        <v>247</v>
      </c>
      <c r="D80" s="31" t="s">
        <v>285</v>
      </c>
      <c r="E80" s="32">
        <v>88.5</v>
      </c>
      <c r="F80" s="33">
        <v>88.5</v>
      </c>
      <c r="G80" s="33">
        <v>0</v>
      </c>
      <c r="H80" s="33">
        <v>0</v>
      </c>
      <c r="I80" s="33">
        <v>0</v>
      </c>
      <c r="J80" s="32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2">
        <f t="shared" si="1"/>
        <v>88.5</v>
      </c>
    </row>
    <row r="81" spans="1:16" ht="38.25">
      <c r="A81" s="29" t="s">
        <v>286</v>
      </c>
      <c r="B81" s="29" t="s">
        <v>287</v>
      </c>
      <c r="C81" s="30" t="s">
        <v>247</v>
      </c>
      <c r="D81" s="31" t="s">
        <v>288</v>
      </c>
      <c r="E81" s="32">
        <v>144.797</v>
      </c>
      <c r="F81" s="33">
        <v>144.797</v>
      </c>
      <c r="G81" s="33">
        <v>0</v>
      </c>
      <c r="H81" s="33">
        <v>0</v>
      </c>
      <c r="I81" s="33">
        <v>0</v>
      </c>
      <c r="J81" s="32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2">
        <f t="shared" si="1"/>
        <v>144.797</v>
      </c>
    </row>
    <row r="82" spans="1:16" ht="38.25">
      <c r="A82" s="29" t="s">
        <v>289</v>
      </c>
      <c r="B82" s="29" t="s">
        <v>290</v>
      </c>
      <c r="C82" s="30" t="s">
        <v>247</v>
      </c>
      <c r="D82" s="31" t="s">
        <v>291</v>
      </c>
      <c r="E82" s="32">
        <v>12</v>
      </c>
      <c r="F82" s="33">
        <v>12</v>
      </c>
      <c r="G82" s="33">
        <v>0</v>
      </c>
      <c r="H82" s="33">
        <v>0</v>
      </c>
      <c r="I82" s="33">
        <v>0</v>
      </c>
      <c r="J82" s="32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2">
        <f t="shared" si="1"/>
        <v>12</v>
      </c>
    </row>
    <row r="83" spans="1:16" ht="51">
      <c r="A83" s="22" t="s">
        <v>292</v>
      </c>
      <c r="B83" s="22" t="s">
        <v>293</v>
      </c>
      <c r="C83" s="24"/>
      <c r="D83" s="25" t="s">
        <v>294</v>
      </c>
      <c r="E83" s="26">
        <v>32609.081000000002</v>
      </c>
      <c r="F83" s="27">
        <v>32609.081000000002</v>
      </c>
      <c r="G83" s="27">
        <v>0</v>
      </c>
      <c r="H83" s="27">
        <v>0</v>
      </c>
      <c r="I83" s="27">
        <v>0</v>
      </c>
      <c r="J83" s="26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6">
        <f t="shared" si="1"/>
        <v>32609.081000000002</v>
      </c>
    </row>
    <row r="84" spans="1:16" ht="25.5">
      <c r="A84" s="29" t="s">
        <v>295</v>
      </c>
      <c r="B84" s="29" t="s">
        <v>296</v>
      </c>
      <c r="C84" s="30" t="s">
        <v>139</v>
      </c>
      <c r="D84" s="31" t="s">
        <v>297</v>
      </c>
      <c r="E84" s="32">
        <v>200</v>
      </c>
      <c r="F84" s="33">
        <v>200</v>
      </c>
      <c r="G84" s="33">
        <v>0</v>
      </c>
      <c r="H84" s="33">
        <v>0</v>
      </c>
      <c r="I84" s="33">
        <v>0</v>
      </c>
      <c r="J84" s="32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2">
        <f t="shared" si="1"/>
        <v>200</v>
      </c>
    </row>
    <row r="85" spans="1:16" ht="25.5">
      <c r="A85" s="29" t="s">
        <v>298</v>
      </c>
      <c r="B85" s="29" t="s">
        <v>299</v>
      </c>
      <c r="C85" s="30" t="s">
        <v>139</v>
      </c>
      <c r="D85" s="31" t="s">
        <v>300</v>
      </c>
      <c r="E85" s="32">
        <v>10.51</v>
      </c>
      <c r="F85" s="33">
        <v>10.51</v>
      </c>
      <c r="G85" s="33">
        <v>0</v>
      </c>
      <c r="H85" s="33">
        <v>0</v>
      </c>
      <c r="I85" s="33">
        <v>0</v>
      </c>
      <c r="J85" s="32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2">
        <f t="shared" si="1"/>
        <v>10.51</v>
      </c>
    </row>
    <row r="86" spans="1:16" ht="12.75">
      <c r="A86" s="29" t="s">
        <v>301</v>
      </c>
      <c r="B86" s="29" t="s">
        <v>302</v>
      </c>
      <c r="C86" s="30" t="s">
        <v>139</v>
      </c>
      <c r="D86" s="31" t="s">
        <v>303</v>
      </c>
      <c r="E86" s="32">
        <v>10668.39</v>
      </c>
      <c r="F86" s="33">
        <v>10668.39</v>
      </c>
      <c r="G86" s="33">
        <v>0</v>
      </c>
      <c r="H86" s="33">
        <v>0</v>
      </c>
      <c r="I86" s="33">
        <v>0</v>
      </c>
      <c r="J86" s="32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2">
        <f t="shared" si="1"/>
        <v>10668.39</v>
      </c>
    </row>
    <row r="87" spans="1:16" ht="25.5">
      <c r="A87" s="29" t="s">
        <v>304</v>
      </c>
      <c r="B87" s="29" t="s">
        <v>305</v>
      </c>
      <c r="C87" s="30" t="s">
        <v>139</v>
      </c>
      <c r="D87" s="31" t="s">
        <v>306</v>
      </c>
      <c r="E87" s="32">
        <v>2000</v>
      </c>
      <c r="F87" s="33">
        <v>2000</v>
      </c>
      <c r="G87" s="33">
        <v>0</v>
      </c>
      <c r="H87" s="33">
        <v>0</v>
      </c>
      <c r="I87" s="33">
        <v>0</v>
      </c>
      <c r="J87" s="32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2">
        <f t="shared" si="1"/>
        <v>2000</v>
      </c>
    </row>
    <row r="88" spans="1:16" ht="25.5">
      <c r="A88" s="29" t="s">
        <v>307</v>
      </c>
      <c r="B88" s="29" t="s">
        <v>308</v>
      </c>
      <c r="C88" s="30" t="s">
        <v>139</v>
      </c>
      <c r="D88" s="31" t="s">
        <v>309</v>
      </c>
      <c r="E88" s="32">
        <v>3365</v>
      </c>
      <c r="F88" s="33">
        <v>3365</v>
      </c>
      <c r="G88" s="33">
        <v>0</v>
      </c>
      <c r="H88" s="33">
        <v>0</v>
      </c>
      <c r="I88" s="33">
        <v>0</v>
      </c>
      <c r="J88" s="32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2">
        <f t="shared" si="1"/>
        <v>3365</v>
      </c>
    </row>
    <row r="89" spans="1:16" ht="25.5">
      <c r="A89" s="29" t="s">
        <v>310</v>
      </c>
      <c r="B89" s="29" t="s">
        <v>311</v>
      </c>
      <c r="C89" s="30" t="s">
        <v>139</v>
      </c>
      <c r="D89" s="31" t="s">
        <v>312</v>
      </c>
      <c r="E89" s="32">
        <v>250</v>
      </c>
      <c r="F89" s="33">
        <v>250</v>
      </c>
      <c r="G89" s="33">
        <v>0</v>
      </c>
      <c r="H89" s="33">
        <v>0</v>
      </c>
      <c r="I89" s="33">
        <v>0</v>
      </c>
      <c r="J89" s="32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2">
        <f t="shared" si="1"/>
        <v>250</v>
      </c>
    </row>
    <row r="90" spans="1:16" ht="12.75">
      <c r="A90" s="29" t="s">
        <v>313</v>
      </c>
      <c r="B90" s="29" t="s">
        <v>314</v>
      </c>
      <c r="C90" s="30" t="s">
        <v>139</v>
      </c>
      <c r="D90" s="31" t="s">
        <v>315</v>
      </c>
      <c r="E90" s="32">
        <v>21.5</v>
      </c>
      <c r="F90" s="33">
        <v>21.5</v>
      </c>
      <c r="G90" s="33">
        <v>0</v>
      </c>
      <c r="H90" s="33">
        <v>0</v>
      </c>
      <c r="I90" s="33">
        <v>0</v>
      </c>
      <c r="J90" s="32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2">
        <f t="shared" si="1"/>
        <v>21.5</v>
      </c>
    </row>
    <row r="91" spans="1:16" ht="25.5">
      <c r="A91" s="29" t="s">
        <v>316</v>
      </c>
      <c r="B91" s="29" t="s">
        <v>317</v>
      </c>
      <c r="C91" s="30" t="s">
        <v>139</v>
      </c>
      <c r="D91" s="31" t="s">
        <v>318</v>
      </c>
      <c r="E91" s="32">
        <v>10341.515</v>
      </c>
      <c r="F91" s="33">
        <v>10341.515</v>
      </c>
      <c r="G91" s="33">
        <v>0</v>
      </c>
      <c r="H91" s="33">
        <v>0</v>
      </c>
      <c r="I91" s="33">
        <v>0</v>
      </c>
      <c r="J91" s="32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2">
        <f t="shared" si="1"/>
        <v>10341.515</v>
      </c>
    </row>
    <row r="92" spans="1:16" ht="25.5">
      <c r="A92" s="29" t="s">
        <v>319</v>
      </c>
      <c r="B92" s="29" t="s">
        <v>320</v>
      </c>
      <c r="C92" s="30" t="s">
        <v>321</v>
      </c>
      <c r="D92" s="31" t="s">
        <v>322</v>
      </c>
      <c r="E92" s="32">
        <v>5752.166</v>
      </c>
      <c r="F92" s="33">
        <v>5752.166</v>
      </c>
      <c r="G92" s="33">
        <v>0</v>
      </c>
      <c r="H92" s="33">
        <v>0</v>
      </c>
      <c r="I92" s="33">
        <v>0</v>
      </c>
      <c r="J92" s="32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2">
        <f t="shared" si="1"/>
        <v>5752.166</v>
      </c>
    </row>
    <row r="93" spans="1:16" ht="38.25">
      <c r="A93" s="22" t="s">
        <v>323</v>
      </c>
      <c r="B93" s="22" t="s">
        <v>324</v>
      </c>
      <c r="C93" s="28" t="s">
        <v>247</v>
      </c>
      <c r="D93" s="25" t="s">
        <v>325</v>
      </c>
      <c r="E93" s="26">
        <v>148.94</v>
      </c>
      <c r="F93" s="27">
        <v>148.94</v>
      </c>
      <c r="G93" s="27">
        <v>0</v>
      </c>
      <c r="H93" s="27">
        <v>0</v>
      </c>
      <c r="I93" s="27">
        <v>0</v>
      </c>
      <c r="J93" s="26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6">
        <f t="shared" si="1"/>
        <v>148.94</v>
      </c>
    </row>
    <row r="94" spans="1:16" ht="38.25">
      <c r="A94" s="22" t="s">
        <v>326</v>
      </c>
      <c r="B94" s="22" t="s">
        <v>327</v>
      </c>
      <c r="C94" s="28" t="s">
        <v>321</v>
      </c>
      <c r="D94" s="25" t="s">
        <v>328</v>
      </c>
      <c r="E94" s="26">
        <v>1909.019</v>
      </c>
      <c r="F94" s="27">
        <v>1909.019</v>
      </c>
      <c r="G94" s="27">
        <v>0</v>
      </c>
      <c r="H94" s="27">
        <v>0</v>
      </c>
      <c r="I94" s="27">
        <v>0</v>
      </c>
      <c r="J94" s="26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6">
        <f t="shared" si="1"/>
        <v>1909.019</v>
      </c>
    </row>
    <row r="95" spans="1:16" ht="25.5">
      <c r="A95" s="22" t="s">
        <v>329</v>
      </c>
      <c r="B95" s="22" t="s">
        <v>330</v>
      </c>
      <c r="C95" s="28" t="s">
        <v>99</v>
      </c>
      <c r="D95" s="25" t="s">
        <v>331</v>
      </c>
      <c r="E95" s="26">
        <v>6.98</v>
      </c>
      <c r="F95" s="27">
        <v>6.98</v>
      </c>
      <c r="G95" s="27">
        <v>0</v>
      </c>
      <c r="H95" s="27">
        <v>0</v>
      </c>
      <c r="I95" s="27">
        <v>0</v>
      </c>
      <c r="J95" s="26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6">
        <f t="shared" si="1"/>
        <v>6.98</v>
      </c>
    </row>
    <row r="96" spans="1:16" ht="51">
      <c r="A96" s="22" t="s">
        <v>332</v>
      </c>
      <c r="B96" s="22" t="s">
        <v>333</v>
      </c>
      <c r="C96" s="24"/>
      <c r="D96" s="25" t="s">
        <v>334</v>
      </c>
      <c r="E96" s="26">
        <v>3460.501</v>
      </c>
      <c r="F96" s="27">
        <v>3460.501</v>
      </c>
      <c r="G96" s="27">
        <v>2667.747</v>
      </c>
      <c r="H96" s="27">
        <v>87.516</v>
      </c>
      <c r="I96" s="27">
        <v>0</v>
      </c>
      <c r="J96" s="26">
        <v>27.199</v>
      </c>
      <c r="K96" s="27">
        <v>0</v>
      </c>
      <c r="L96" s="27">
        <v>0</v>
      </c>
      <c r="M96" s="27">
        <v>0</v>
      </c>
      <c r="N96" s="27">
        <v>27.199</v>
      </c>
      <c r="O96" s="27">
        <v>27.199</v>
      </c>
      <c r="P96" s="26">
        <f t="shared" si="1"/>
        <v>3487.7000000000003</v>
      </c>
    </row>
    <row r="97" spans="1:16" ht="51">
      <c r="A97" s="29" t="s">
        <v>335</v>
      </c>
      <c r="B97" s="29" t="s">
        <v>336</v>
      </c>
      <c r="C97" s="30" t="s">
        <v>199</v>
      </c>
      <c r="D97" s="31" t="s">
        <v>337</v>
      </c>
      <c r="E97" s="32">
        <v>3460.501</v>
      </c>
      <c r="F97" s="33">
        <v>3460.501</v>
      </c>
      <c r="G97" s="33">
        <v>2667.747</v>
      </c>
      <c r="H97" s="33">
        <v>87.516</v>
      </c>
      <c r="I97" s="33">
        <v>0</v>
      </c>
      <c r="J97" s="32">
        <v>27.199</v>
      </c>
      <c r="K97" s="33">
        <v>0</v>
      </c>
      <c r="L97" s="33">
        <v>0</v>
      </c>
      <c r="M97" s="33">
        <v>0</v>
      </c>
      <c r="N97" s="33">
        <v>27.199</v>
      </c>
      <c r="O97" s="33">
        <v>27.199</v>
      </c>
      <c r="P97" s="32">
        <f t="shared" si="1"/>
        <v>3487.7000000000003</v>
      </c>
    </row>
    <row r="98" spans="1:16" ht="76.5">
      <c r="A98" s="22" t="s">
        <v>338</v>
      </c>
      <c r="B98" s="22" t="s">
        <v>157</v>
      </c>
      <c r="C98" s="28" t="s">
        <v>139</v>
      </c>
      <c r="D98" s="25" t="s">
        <v>158</v>
      </c>
      <c r="E98" s="26">
        <v>123.48</v>
      </c>
      <c r="F98" s="27">
        <v>123.48</v>
      </c>
      <c r="G98" s="27">
        <v>0</v>
      </c>
      <c r="H98" s="27">
        <v>0</v>
      </c>
      <c r="I98" s="27">
        <v>0</v>
      </c>
      <c r="J98" s="26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6">
        <f t="shared" si="1"/>
        <v>123.48</v>
      </c>
    </row>
    <row r="99" spans="1:16" ht="89.25">
      <c r="A99" s="22" t="s">
        <v>339</v>
      </c>
      <c r="B99" s="22" t="s">
        <v>340</v>
      </c>
      <c r="C99" s="24"/>
      <c r="D99" s="25" t="s">
        <v>341</v>
      </c>
      <c r="E99" s="26">
        <v>122.56</v>
      </c>
      <c r="F99" s="27">
        <v>122.56</v>
      </c>
      <c r="G99" s="27">
        <v>0</v>
      </c>
      <c r="H99" s="27">
        <v>0</v>
      </c>
      <c r="I99" s="27">
        <v>0</v>
      </c>
      <c r="J99" s="26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6">
        <f t="shared" si="1"/>
        <v>122.56</v>
      </c>
    </row>
    <row r="100" spans="1:16" ht="63.75">
      <c r="A100" s="29" t="s">
        <v>342</v>
      </c>
      <c r="B100" s="29" t="s">
        <v>343</v>
      </c>
      <c r="C100" s="30" t="s">
        <v>321</v>
      </c>
      <c r="D100" s="31" t="s">
        <v>344</v>
      </c>
      <c r="E100" s="32">
        <v>106.6</v>
      </c>
      <c r="F100" s="33">
        <v>106.6</v>
      </c>
      <c r="G100" s="33">
        <v>0</v>
      </c>
      <c r="H100" s="33">
        <v>0</v>
      </c>
      <c r="I100" s="33">
        <v>0</v>
      </c>
      <c r="J100" s="32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2">
        <f t="shared" si="1"/>
        <v>106.6</v>
      </c>
    </row>
    <row r="101" spans="1:16" ht="51">
      <c r="A101" s="29" t="s">
        <v>345</v>
      </c>
      <c r="B101" s="29" t="s">
        <v>346</v>
      </c>
      <c r="C101" s="30" t="s">
        <v>321</v>
      </c>
      <c r="D101" s="31" t="s">
        <v>347</v>
      </c>
      <c r="E101" s="32">
        <v>15.96</v>
      </c>
      <c r="F101" s="33">
        <v>15.96</v>
      </c>
      <c r="G101" s="33">
        <v>0</v>
      </c>
      <c r="H101" s="33">
        <v>0</v>
      </c>
      <c r="I101" s="33">
        <v>0</v>
      </c>
      <c r="J101" s="32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2">
        <f t="shared" si="1"/>
        <v>15.96</v>
      </c>
    </row>
    <row r="102" spans="1:16" ht="25.5">
      <c r="A102" s="22" t="s">
        <v>348</v>
      </c>
      <c r="B102" s="22" t="s">
        <v>102</v>
      </c>
      <c r="C102" s="28" t="s">
        <v>103</v>
      </c>
      <c r="D102" s="25" t="s">
        <v>104</v>
      </c>
      <c r="E102" s="26">
        <v>37.8</v>
      </c>
      <c r="F102" s="27">
        <v>37.8</v>
      </c>
      <c r="G102" s="27">
        <v>0</v>
      </c>
      <c r="H102" s="27">
        <v>0</v>
      </c>
      <c r="I102" s="27">
        <v>0</v>
      </c>
      <c r="J102" s="26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6">
        <f t="shared" si="1"/>
        <v>37.8</v>
      </c>
    </row>
    <row r="103" spans="1:16" ht="38.25">
      <c r="A103" s="22" t="s">
        <v>349</v>
      </c>
      <c r="B103" s="22" t="s">
        <v>191</v>
      </c>
      <c r="C103" s="28" t="s">
        <v>192</v>
      </c>
      <c r="D103" s="25" t="s">
        <v>193</v>
      </c>
      <c r="E103" s="26">
        <v>11</v>
      </c>
      <c r="F103" s="27">
        <v>11</v>
      </c>
      <c r="G103" s="27">
        <v>0</v>
      </c>
      <c r="H103" s="27">
        <v>11</v>
      </c>
      <c r="I103" s="27">
        <v>0</v>
      </c>
      <c r="J103" s="26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6">
        <f t="shared" si="1"/>
        <v>11</v>
      </c>
    </row>
    <row r="104" spans="1:16" ht="12.75">
      <c r="A104" s="22" t="s">
        <v>350</v>
      </c>
      <c r="B104" s="22" t="s">
        <v>110</v>
      </c>
      <c r="C104" s="28" t="s">
        <v>111</v>
      </c>
      <c r="D104" s="25" t="s">
        <v>112</v>
      </c>
      <c r="E104" s="26">
        <v>516.698</v>
      </c>
      <c r="F104" s="27">
        <v>516.698</v>
      </c>
      <c r="G104" s="27">
        <v>0</v>
      </c>
      <c r="H104" s="27">
        <v>0</v>
      </c>
      <c r="I104" s="27">
        <v>0</v>
      </c>
      <c r="J104" s="26">
        <v>20.63</v>
      </c>
      <c r="K104" s="27">
        <v>0</v>
      </c>
      <c r="L104" s="27">
        <v>0</v>
      </c>
      <c r="M104" s="27">
        <v>0</v>
      </c>
      <c r="N104" s="27">
        <v>20.63</v>
      </c>
      <c r="O104" s="27">
        <v>20.63</v>
      </c>
      <c r="P104" s="26">
        <f t="shared" si="1"/>
        <v>537.328</v>
      </c>
    </row>
    <row r="105" spans="1:16" ht="12.75">
      <c r="A105" s="22" t="s">
        <v>351</v>
      </c>
      <c r="B105" s="23"/>
      <c r="C105" s="24"/>
      <c r="D105" s="25" t="s">
        <v>352</v>
      </c>
      <c r="E105" s="26">
        <v>3034.0019999999995</v>
      </c>
      <c r="F105" s="27">
        <v>3034.0019999999995</v>
      </c>
      <c r="G105" s="27">
        <v>2098</v>
      </c>
      <c r="H105" s="27">
        <v>135.63</v>
      </c>
      <c r="I105" s="27">
        <v>0</v>
      </c>
      <c r="J105" s="26">
        <v>332.598</v>
      </c>
      <c r="K105" s="27">
        <v>144.8</v>
      </c>
      <c r="L105" s="27">
        <v>115</v>
      </c>
      <c r="M105" s="27">
        <v>0</v>
      </c>
      <c r="N105" s="27">
        <v>187.798</v>
      </c>
      <c r="O105" s="27">
        <v>187.398</v>
      </c>
      <c r="P105" s="26">
        <f t="shared" si="1"/>
        <v>3366.5999999999995</v>
      </c>
    </row>
    <row r="106" spans="1:16" ht="12.75">
      <c r="A106" s="22" t="s">
        <v>353</v>
      </c>
      <c r="B106" s="23"/>
      <c r="C106" s="24"/>
      <c r="D106" s="25" t="s">
        <v>352</v>
      </c>
      <c r="E106" s="26">
        <v>3034.0019999999995</v>
      </c>
      <c r="F106" s="27">
        <v>3034.0019999999995</v>
      </c>
      <c r="G106" s="27">
        <v>2098</v>
      </c>
      <c r="H106" s="27">
        <v>135.63</v>
      </c>
      <c r="I106" s="27">
        <v>0</v>
      </c>
      <c r="J106" s="26">
        <v>332.598</v>
      </c>
      <c r="K106" s="27">
        <v>144.8</v>
      </c>
      <c r="L106" s="27">
        <v>115</v>
      </c>
      <c r="M106" s="27">
        <v>0</v>
      </c>
      <c r="N106" s="27">
        <v>187.798</v>
      </c>
      <c r="O106" s="27">
        <v>187.398</v>
      </c>
      <c r="P106" s="26">
        <f t="shared" si="1"/>
        <v>3366.5999999999995</v>
      </c>
    </row>
    <row r="107" spans="1:16" ht="12.75">
      <c r="A107" s="22" t="s">
        <v>354</v>
      </c>
      <c r="B107" s="22" t="s">
        <v>355</v>
      </c>
      <c r="C107" s="28" t="s">
        <v>356</v>
      </c>
      <c r="D107" s="25" t="s">
        <v>357</v>
      </c>
      <c r="E107" s="26">
        <v>811.3</v>
      </c>
      <c r="F107" s="27">
        <v>811.3</v>
      </c>
      <c r="G107" s="27">
        <v>624.75</v>
      </c>
      <c r="H107" s="27">
        <v>18.2</v>
      </c>
      <c r="I107" s="27">
        <v>0</v>
      </c>
      <c r="J107" s="26">
        <v>0.4</v>
      </c>
      <c r="K107" s="27">
        <v>0</v>
      </c>
      <c r="L107" s="27">
        <v>0</v>
      </c>
      <c r="M107" s="27">
        <v>0</v>
      </c>
      <c r="N107" s="27">
        <v>0.4</v>
      </c>
      <c r="O107" s="27">
        <v>0</v>
      </c>
      <c r="P107" s="26">
        <f t="shared" si="1"/>
        <v>811.6999999999999</v>
      </c>
    </row>
    <row r="108" spans="1:16" ht="12.75">
      <c r="A108" s="22" t="s">
        <v>358</v>
      </c>
      <c r="B108" s="22" t="s">
        <v>359</v>
      </c>
      <c r="C108" s="28" t="s">
        <v>356</v>
      </c>
      <c r="D108" s="25" t="s">
        <v>360</v>
      </c>
      <c r="E108" s="26">
        <v>281.412</v>
      </c>
      <c r="F108" s="27">
        <v>281.412</v>
      </c>
      <c r="G108" s="27">
        <v>84.1</v>
      </c>
      <c r="H108" s="27">
        <v>1.5</v>
      </c>
      <c r="I108" s="27">
        <v>0</v>
      </c>
      <c r="J108" s="26">
        <v>50.898</v>
      </c>
      <c r="K108" s="27">
        <v>0</v>
      </c>
      <c r="L108" s="27">
        <v>0</v>
      </c>
      <c r="M108" s="27">
        <v>0</v>
      </c>
      <c r="N108" s="27">
        <v>50.898</v>
      </c>
      <c r="O108" s="27">
        <v>50.898</v>
      </c>
      <c r="P108" s="26">
        <f t="shared" si="1"/>
        <v>332.31</v>
      </c>
    </row>
    <row r="109" spans="1:16" ht="25.5">
      <c r="A109" s="22" t="s">
        <v>361</v>
      </c>
      <c r="B109" s="22" t="s">
        <v>362</v>
      </c>
      <c r="C109" s="28" t="s">
        <v>363</v>
      </c>
      <c r="D109" s="25" t="s">
        <v>364</v>
      </c>
      <c r="E109" s="26">
        <v>783.215</v>
      </c>
      <c r="F109" s="27">
        <v>783.215</v>
      </c>
      <c r="G109" s="27">
        <v>574.5</v>
      </c>
      <c r="H109" s="27">
        <v>43.095</v>
      </c>
      <c r="I109" s="27">
        <v>0</v>
      </c>
      <c r="J109" s="26">
        <v>2.5</v>
      </c>
      <c r="K109" s="27">
        <v>2.5</v>
      </c>
      <c r="L109" s="27">
        <v>0</v>
      </c>
      <c r="M109" s="27">
        <v>0</v>
      </c>
      <c r="N109" s="27">
        <v>0</v>
      </c>
      <c r="O109" s="27">
        <v>0</v>
      </c>
      <c r="P109" s="26">
        <f t="shared" si="1"/>
        <v>785.715</v>
      </c>
    </row>
    <row r="110" spans="1:16" ht="12.75">
      <c r="A110" s="22" t="s">
        <v>365</v>
      </c>
      <c r="B110" s="22" t="s">
        <v>366</v>
      </c>
      <c r="C110" s="28" t="s">
        <v>203</v>
      </c>
      <c r="D110" s="25" t="s">
        <v>367</v>
      </c>
      <c r="E110" s="26">
        <v>833.035</v>
      </c>
      <c r="F110" s="27">
        <v>833.035</v>
      </c>
      <c r="G110" s="27">
        <v>600.6</v>
      </c>
      <c r="H110" s="27">
        <v>69.135</v>
      </c>
      <c r="I110" s="27">
        <v>0</v>
      </c>
      <c r="J110" s="26">
        <v>165.3</v>
      </c>
      <c r="K110" s="27">
        <v>142.3</v>
      </c>
      <c r="L110" s="27">
        <v>115</v>
      </c>
      <c r="M110" s="27">
        <v>0</v>
      </c>
      <c r="N110" s="27">
        <v>23</v>
      </c>
      <c r="O110" s="27">
        <v>23</v>
      </c>
      <c r="P110" s="26">
        <f t="shared" si="1"/>
        <v>998.335</v>
      </c>
    </row>
    <row r="111" spans="1:16" ht="25.5">
      <c r="A111" s="22" t="s">
        <v>368</v>
      </c>
      <c r="B111" s="22" t="s">
        <v>369</v>
      </c>
      <c r="C111" s="28" t="s">
        <v>370</v>
      </c>
      <c r="D111" s="25" t="s">
        <v>371</v>
      </c>
      <c r="E111" s="26">
        <v>325.04</v>
      </c>
      <c r="F111" s="27">
        <v>325.04</v>
      </c>
      <c r="G111" s="27">
        <v>214.05</v>
      </c>
      <c r="H111" s="27">
        <v>3.7</v>
      </c>
      <c r="I111" s="27">
        <v>0</v>
      </c>
      <c r="J111" s="26">
        <v>13.5</v>
      </c>
      <c r="K111" s="27">
        <v>0</v>
      </c>
      <c r="L111" s="27">
        <v>0</v>
      </c>
      <c r="M111" s="27">
        <v>0</v>
      </c>
      <c r="N111" s="27">
        <v>13.5</v>
      </c>
      <c r="O111" s="27">
        <v>13.5</v>
      </c>
      <c r="P111" s="26">
        <f t="shared" si="1"/>
        <v>338.54</v>
      </c>
    </row>
    <row r="112" spans="1:16" ht="12.75">
      <c r="A112" s="22" t="s">
        <v>372</v>
      </c>
      <c r="B112" s="22" t="s">
        <v>180</v>
      </c>
      <c r="C112" s="28" t="s">
        <v>181</v>
      </c>
      <c r="D112" s="25" t="s">
        <v>182</v>
      </c>
      <c r="E112" s="26">
        <v>0</v>
      </c>
      <c r="F112" s="27">
        <v>0</v>
      </c>
      <c r="G112" s="27">
        <v>0</v>
      </c>
      <c r="H112" s="27">
        <v>0</v>
      </c>
      <c r="I112" s="27">
        <v>0</v>
      </c>
      <c r="J112" s="26">
        <v>100</v>
      </c>
      <c r="K112" s="27">
        <v>0</v>
      </c>
      <c r="L112" s="27">
        <v>0</v>
      </c>
      <c r="M112" s="27">
        <v>0</v>
      </c>
      <c r="N112" s="27">
        <v>100</v>
      </c>
      <c r="O112" s="27">
        <v>100</v>
      </c>
      <c r="P112" s="26">
        <f t="shared" si="1"/>
        <v>100</v>
      </c>
    </row>
    <row r="113" spans="1:16" ht="25.5">
      <c r="A113" s="22" t="s">
        <v>373</v>
      </c>
      <c r="B113" s="23"/>
      <c r="C113" s="24"/>
      <c r="D113" s="25" t="s">
        <v>374</v>
      </c>
      <c r="E113" s="26">
        <v>11737.813999999998</v>
      </c>
      <c r="F113" s="27">
        <v>9607.413999999999</v>
      </c>
      <c r="G113" s="27">
        <v>0</v>
      </c>
      <c r="H113" s="27">
        <v>0</v>
      </c>
      <c r="I113" s="27">
        <v>1985</v>
      </c>
      <c r="J113" s="26">
        <v>1713.982</v>
      </c>
      <c r="K113" s="27">
        <v>135.7</v>
      </c>
      <c r="L113" s="27">
        <v>0</v>
      </c>
      <c r="M113" s="27">
        <v>0</v>
      </c>
      <c r="N113" s="27">
        <v>1578.282</v>
      </c>
      <c r="O113" s="27">
        <v>1578.282</v>
      </c>
      <c r="P113" s="26">
        <f t="shared" si="1"/>
        <v>13451.795999999998</v>
      </c>
    </row>
    <row r="114" spans="1:16" ht="25.5">
      <c r="A114" s="22" t="s">
        <v>375</v>
      </c>
      <c r="B114" s="23"/>
      <c r="C114" s="24"/>
      <c r="D114" s="25" t="s">
        <v>374</v>
      </c>
      <c r="E114" s="26">
        <v>11737.813999999998</v>
      </c>
      <c r="F114" s="27">
        <v>9607.413999999999</v>
      </c>
      <c r="G114" s="27">
        <v>0</v>
      </c>
      <c r="H114" s="27">
        <v>0</v>
      </c>
      <c r="I114" s="27">
        <v>1985</v>
      </c>
      <c r="J114" s="26">
        <v>1713.982</v>
      </c>
      <c r="K114" s="27">
        <v>135.7</v>
      </c>
      <c r="L114" s="27">
        <v>0</v>
      </c>
      <c r="M114" s="27">
        <v>0</v>
      </c>
      <c r="N114" s="27">
        <v>1578.282</v>
      </c>
      <c r="O114" s="27">
        <v>1578.282</v>
      </c>
      <c r="P114" s="26">
        <f t="shared" si="1"/>
        <v>13451.795999999998</v>
      </c>
    </row>
    <row r="115" spans="1:16" ht="12.75">
      <c r="A115" s="22" t="s">
        <v>376</v>
      </c>
      <c r="B115" s="22" t="s">
        <v>377</v>
      </c>
      <c r="C115" s="28" t="s">
        <v>111</v>
      </c>
      <c r="D115" s="25" t="s">
        <v>378</v>
      </c>
      <c r="E115" s="26">
        <v>145.4</v>
      </c>
      <c r="F115" s="27">
        <v>0</v>
      </c>
      <c r="G115" s="27">
        <v>0</v>
      </c>
      <c r="H115" s="27">
        <v>0</v>
      </c>
      <c r="I115" s="27">
        <v>0</v>
      </c>
      <c r="J115" s="26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6">
        <f t="shared" si="1"/>
        <v>145.4</v>
      </c>
    </row>
    <row r="116" spans="1:16" ht="51">
      <c r="A116" s="22" t="s">
        <v>379</v>
      </c>
      <c r="B116" s="22" t="s">
        <v>380</v>
      </c>
      <c r="C116" s="28" t="s">
        <v>381</v>
      </c>
      <c r="D116" s="25" t="s">
        <v>382</v>
      </c>
      <c r="E116" s="26">
        <v>456.568</v>
      </c>
      <c r="F116" s="27">
        <v>456.568</v>
      </c>
      <c r="G116" s="27">
        <v>0</v>
      </c>
      <c r="H116" s="27">
        <v>0</v>
      </c>
      <c r="I116" s="27">
        <v>0</v>
      </c>
      <c r="J116" s="26">
        <v>141.032</v>
      </c>
      <c r="K116" s="27">
        <v>0</v>
      </c>
      <c r="L116" s="27">
        <v>0</v>
      </c>
      <c r="M116" s="27">
        <v>0</v>
      </c>
      <c r="N116" s="27">
        <v>141.032</v>
      </c>
      <c r="O116" s="27">
        <v>141.032</v>
      </c>
      <c r="P116" s="26">
        <f t="shared" si="1"/>
        <v>597.6</v>
      </c>
    </row>
    <row r="117" spans="1:16" ht="51">
      <c r="A117" s="22" t="s">
        <v>383</v>
      </c>
      <c r="B117" s="22" t="s">
        <v>384</v>
      </c>
      <c r="C117" s="28" t="s">
        <v>381</v>
      </c>
      <c r="D117" s="25" t="s">
        <v>45</v>
      </c>
      <c r="E117" s="26">
        <v>1985</v>
      </c>
      <c r="F117" s="27">
        <v>0</v>
      </c>
      <c r="G117" s="27">
        <v>0</v>
      </c>
      <c r="H117" s="27">
        <v>0</v>
      </c>
      <c r="I117" s="27">
        <v>1985</v>
      </c>
      <c r="J117" s="26">
        <v>936</v>
      </c>
      <c r="K117" s="27">
        <v>0</v>
      </c>
      <c r="L117" s="27">
        <v>0</v>
      </c>
      <c r="M117" s="27">
        <v>0</v>
      </c>
      <c r="N117" s="27">
        <v>936</v>
      </c>
      <c r="O117" s="27">
        <v>936</v>
      </c>
      <c r="P117" s="26">
        <f t="shared" si="1"/>
        <v>2921</v>
      </c>
    </row>
    <row r="118" spans="1:16" ht="12.75">
      <c r="A118" s="22" t="s">
        <v>385</v>
      </c>
      <c r="B118" s="22" t="s">
        <v>386</v>
      </c>
      <c r="C118" s="28" t="s">
        <v>381</v>
      </c>
      <c r="D118" s="25" t="s">
        <v>387</v>
      </c>
      <c r="E118" s="26">
        <v>9150.846</v>
      </c>
      <c r="F118" s="27">
        <v>9150.846</v>
      </c>
      <c r="G118" s="27">
        <v>0</v>
      </c>
      <c r="H118" s="27">
        <v>0</v>
      </c>
      <c r="I118" s="27">
        <v>0</v>
      </c>
      <c r="J118" s="26">
        <v>636.95</v>
      </c>
      <c r="K118" s="27">
        <v>135.7</v>
      </c>
      <c r="L118" s="27">
        <v>0</v>
      </c>
      <c r="M118" s="27">
        <v>0</v>
      </c>
      <c r="N118" s="27">
        <v>501.25</v>
      </c>
      <c r="O118" s="27">
        <v>501.25</v>
      </c>
      <c r="P118" s="26">
        <f t="shared" si="1"/>
        <v>9787.796</v>
      </c>
    </row>
    <row r="119" spans="1:16" ht="12.75">
      <c r="A119" s="34"/>
      <c r="B119" s="35" t="s">
        <v>388</v>
      </c>
      <c r="C119" s="36"/>
      <c r="D119" s="26" t="s">
        <v>2</v>
      </c>
      <c r="E119" s="26">
        <v>142287.81360999998</v>
      </c>
      <c r="F119" s="26">
        <v>140157.41361000002</v>
      </c>
      <c r="G119" s="26">
        <v>41450.16236</v>
      </c>
      <c r="H119" s="26">
        <v>3759.876</v>
      </c>
      <c r="I119" s="26">
        <v>1985</v>
      </c>
      <c r="J119" s="26">
        <v>4373.209000000001</v>
      </c>
      <c r="K119" s="26">
        <v>674.69</v>
      </c>
      <c r="L119" s="26">
        <v>115</v>
      </c>
      <c r="M119" s="26">
        <v>0</v>
      </c>
      <c r="N119" s="26">
        <v>3698.5190000000002</v>
      </c>
      <c r="O119" s="26">
        <v>3698.1190000000006</v>
      </c>
      <c r="P119" s="26">
        <f t="shared" si="1"/>
        <v>146661.02260999999</v>
      </c>
    </row>
    <row r="122" spans="2:9" ht="12.75">
      <c r="B122" s="2" t="s">
        <v>389</v>
      </c>
      <c r="I122" s="2" t="s">
        <v>55</v>
      </c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9">
      <selection activeCell="V51" sqref="V51"/>
    </sheetView>
  </sheetViews>
  <sheetFormatPr defaultColWidth="9.00390625" defaultRowHeight="12.75"/>
  <cols>
    <col min="1" max="1" width="13.625" style="0" customWidth="1"/>
    <col min="2" max="2" width="18.75390625" style="0" customWidth="1"/>
    <col min="3" max="4" width="9.75390625" style="0" customWidth="1"/>
    <col min="5" max="5" width="10.625" style="0" customWidth="1"/>
    <col min="6" max="6" width="9.875" style="0" customWidth="1"/>
    <col min="7" max="7" width="7.75390625" style="0" customWidth="1"/>
    <col min="8" max="8" width="6.625" style="0" customWidth="1"/>
    <col min="9" max="11" width="7.875" style="0" customWidth="1"/>
    <col min="12" max="12" width="7.375" style="0" customWidth="1"/>
    <col min="13" max="16" width="7.875" style="0" customWidth="1"/>
    <col min="17" max="17" width="10.125" style="0" customWidth="1"/>
    <col min="18" max="18" width="10.375" style="0" customWidth="1"/>
    <col min="19" max="19" width="12.375" style="0" customWidth="1"/>
    <col min="20" max="20" width="14.25390625" style="0" customWidth="1"/>
    <col min="21" max="21" width="16.375" style="0" customWidth="1"/>
    <col min="22" max="22" width="16.75390625" style="0" customWidth="1"/>
    <col min="23" max="24" width="12.125" style="0" customWidth="1"/>
    <col min="25" max="25" width="12.375" style="0" customWidth="1"/>
    <col min="26" max="26" width="11.75390625" style="0" customWidth="1"/>
    <col min="27" max="27" width="11.875" style="0" customWidth="1"/>
    <col min="28" max="28" width="9.125" style="0" customWidth="1"/>
    <col min="29" max="29" width="6.25390625" style="0" customWidth="1"/>
    <col min="30" max="30" width="9.375" style="0" customWidth="1"/>
    <col min="31" max="31" width="8.75390625" style="0" customWidth="1"/>
    <col min="32" max="32" width="8.875" style="0" customWidth="1"/>
    <col min="33" max="33" width="18.25390625" style="0" customWidth="1"/>
    <col min="34" max="34" width="17.875" style="0" customWidth="1"/>
    <col min="35" max="35" width="15.00390625" style="0" customWidth="1"/>
  </cols>
  <sheetData>
    <row r="1" spans="1:3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  <c r="AB1" s="38"/>
      <c r="AC1" s="38"/>
      <c r="AD1" s="39" t="s">
        <v>390</v>
      </c>
      <c r="AE1" s="38"/>
      <c r="AF1" s="38"/>
      <c r="AG1" s="38"/>
      <c r="AH1" s="37"/>
      <c r="AI1" s="37"/>
    </row>
    <row r="2" spans="1:35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 t="s">
        <v>391</v>
      </c>
      <c r="AB2" s="38"/>
      <c r="AC2" s="38"/>
      <c r="AD2" s="39"/>
      <c r="AE2" s="38"/>
      <c r="AF2" s="38"/>
      <c r="AG2" s="38"/>
      <c r="AH2" s="37"/>
      <c r="AI2" s="37"/>
    </row>
    <row r="3" spans="1:35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 t="s">
        <v>57</v>
      </c>
      <c r="AB3" s="38"/>
      <c r="AC3" s="38"/>
      <c r="AD3" s="39"/>
      <c r="AE3" s="38"/>
      <c r="AF3" s="39"/>
      <c r="AG3" s="38"/>
      <c r="AH3" s="37"/>
      <c r="AI3" s="37"/>
    </row>
    <row r="4" spans="1:35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9" t="s">
        <v>392</v>
      </c>
      <c r="AB4" s="40"/>
      <c r="AC4" s="40"/>
      <c r="AD4" s="41"/>
      <c r="AE4" s="38"/>
      <c r="AF4" s="42"/>
      <c r="AG4" s="38"/>
      <c r="AH4" s="37"/>
      <c r="AI4" s="37"/>
    </row>
    <row r="5" spans="1:35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43"/>
      <c r="Z5" s="43"/>
      <c r="AA5" s="43"/>
      <c r="AB5" s="43"/>
      <c r="AC5" s="43"/>
      <c r="AD5" s="44"/>
      <c r="AE5" s="37"/>
      <c r="AF5" s="44"/>
      <c r="AG5" s="37"/>
      <c r="AH5" s="37" t="s">
        <v>393</v>
      </c>
      <c r="AI5" s="37"/>
    </row>
    <row r="6" spans="1:35" ht="22.5">
      <c r="A6" s="45" t="s">
        <v>394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37"/>
      <c r="AH6" s="37"/>
      <c r="AI6" s="37"/>
    </row>
    <row r="7" spans="1:35" ht="2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46"/>
      <c r="Z7" s="46"/>
      <c r="AA7" s="46"/>
      <c r="AB7" s="46"/>
      <c r="AC7" s="46"/>
      <c r="AD7" s="46"/>
      <c r="AE7" s="47" t="s">
        <v>52</v>
      </c>
      <c r="AF7" s="47"/>
      <c r="AG7" s="37"/>
      <c r="AH7" s="37"/>
      <c r="AI7" s="37"/>
    </row>
    <row r="8" spans="1:35" ht="15.75">
      <c r="A8" s="48" t="s">
        <v>395</v>
      </c>
      <c r="B8" s="48" t="s">
        <v>396</v>
      </c>
      <c r="C8" s="49" t="s">
        <v>397</v>
      </c>
      <c r="D8" s="50"/>
      <c r="E8" s="50"/>
      <c r="F8" s="50"/>
      <c r="G8" s="51"/>
      <c r="H8" s="51"/>
      <c r="I8" s="51"/>
      <c r="J8" s="51"/>
      <c r="K8" s="51"/>
      <c r="L8" s="51"/>
      <c r="M8" s="51"/>
      <c r="N8" s="51"/>
      <c r="O8" s="51"/>
      <c r="P8" s="52"/>
      <c r="Q8" s="53" t="s">
        <v>398</v>
      </c>
      <c r="R8" s="54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</row>
    <row r="9" spans="1:35" ht="12.75">
      <c r="A9" s="57"/>
      <c r="B9" s="57"/>
      <c r="C9" s="58" t="s">
        <v>399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1" t="s">
        <v>400</v>
      </c>
      <c r="R9" s="61" t="s">
        <v>401</v>
      </c>
      <c r="S9" s="62" t="s">
        <v>402</v>
      </c>
      <c r="T9" s="62" t="s">
        <v>403</v>
      </c>
      <c r="U9" s="62" t="s">
        <v>404</v>
      </c>
      <c r="V9" s="62" t="s">
        <v>405</v>
      </c>
      <c r="W9" s="62" t="s">
        <v>406</v>
      </c>
      <c r="X9" s="62" t="s">
        <v>407</v>
      </c>
      <c r="Y9" s="62" t="s">
        <v>408</v>
      </c>
      <c r="Z9" s="62" t="s">
        <v>409</v>
      </c>
      <c r="AA9" s="63" t="s">
        <v>399</v>
      </c>
      <c r="AB9" s="62" t="s">
        <v>410</v>
      </c>
      <c r="AC9" s="64" t="s">
        <v>411</v>
      </c>
      <c r="AD9" s="64" t="s">
        <v>412</v>
      </c>
      <c r="AE9" s="65" t="s">
        <v>413</v>
      </c>
      <c r="AF9" s="65"/>
      <c r="AG9" s="38"/>
      <c r="AH9" s="38"/>
      <c r="AI9" s="38"/>
    </row>
    <row r="10" spans="1:35" ht="12.75">
      <c r="A10" s="57"/>
      <c r="B10" s="57"/>
      <c r="C10" s="58" t="s">
        <v>414</v>
      </c>
      <c r="D10" s="59"/>
      <c r="E10" s="59"/>
      <c r="F10" s="59"/>
      <c r="G10" s="59"/>
      <c r="H10" s="59"/>
      <c r="I10" s="59"/>
      <c r="J10" s="60"/>
      <c r="K10" s="66" t="s">
        <v>415</v>
      </c>
      <c r="L10" s="59"/>
      <c r="M10" s="59"/>
      <c r="N10" s="59"/>
      <c r="O10" s="59"/>
      <c r="P10" s="60"/>
      <c r="Q10" s="67"/>
      <c r="R10" s="67"/>
      <c r="S10" s="62"/>
      <c r="T10" s="62"/>
      <c r="U10" s="62"/>
      <c r="V10" s="68"/>
      <c r="W10" s="65"/>
      <c r="X10" s="65"/>
      <c r="Y10" s="65"/>
      <c r="Z10" s="65"/>
      <c r="AA10" s="65"/>
      <c r="AB10" s="65"/>
      <c r="AC10" s="65"/>
      <c r="AD10" s="65"/>
      <c r="AE10" s="69" t="s">
        <v>409</v>
      </c>
      <c r="AF10" s="69" t="s">
        <v>399</v>
      </c>
      <c r="AG10" s="38"/>
      <c r="AH10" s="38"/>
      <c r="AI10" s="38"/>
    </row>
    <row r="11" spans="1:35" ht="12.75">
      <c r="A11" s="57"/>
      <c r="B11" s="57"/>
      <c r="C11" s="70" t="s">
        <v>2</v>
      </c>
      <c r="D11" s="58" t="s">
        <v>416</v>
      </c>
      <c r="E11" s="71"/>
      <c r="F11" s="71"/>
      <c r="G11" s="59"/>
      <c r="H11" s="59"/>
      <c r="I11" s="59"/>
      <c r="J11" s="60"/>
      <c r="K11" s="72" t="s">
        <v>2</v>
      </c>
      <c r="L11" s="66" t="s">
        <v>417</v>
      </c>
      <c r="M11" s="59"/>
      <c r="N11" s="59"/>
      <c r="O11" s="59"/>
      <c r="P11" s="60"/>
      <c r="Q11" s="67"/>
      <c r="R11" s="67"/>
      <c r="S11" s="62"/>
      <c r="T11" s="62"/>
      <c r="U11" s="62"/>
      <c r="V11" s="68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38"/>
      <c r="AH11" s="73"/>
      <c r="AI11" s="38"/>
    </row>
    <row r="12" spans="1:35" ht="192">
      <c r="A12" s="74"/>
      <c r="B12" s="74"/>
      <c r="C12" s="68"/>
      <c r="D12" s="75" t="s">
        <v>418</v>
      </c>
      <c r="E12" s="75" t="s">
        <v>419</v>
      </c>
      <c r="F12" s="75" t="s">
        <v>420</v>
      </c>
      <c r="G12" s="75" t="s">
        <v>421</v>
      </c>
      <c r="H12" s="75" t="s">
        <v>422</v>
      </c>
      <c r="I12" s="75" t="s">
        <v>423</v>
      </c>
      <c r="J12" s="75" t="s">
        <v>424</v>
      </c>
      <c r="K12" s="76"/>
      <c r="L12" s="77" t="s">
        <v>425</v>
      </c>
      <c r="M12" s="77" t="s">
        <v>426</v>
      </c>
      <c r="N12" s="77" t="s">
        <v>427</v>
      </c>
      <c r="O12" s="77" t="s">
        <v>428</v>
      </c>
      <c r="P12" s="77" t="s">
        <v>429</v>
      </c>
      <c r="Q12" s="78"/>
      <c r="R12" s="78"/>
      <c r="S12" s="62"/>
      <c r="T12" s="62"/>
      <c r="U12" s="62"/>
      <c r="V12" s="68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38"/>
      <c r="AH12" s="73"/>
      <c r="AI12" s="38"/>
    </row>
    <row r="13" spans="1:35" ht="18.75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>
        <v>7</v>
      </c>
      <c r="R13" s="80"/>
      <c r="S13" s="80"/>
      <c r="T13" s="80"/>
      <c r="U13" s="81">
        <v>8</v>
      </c>
      <c r="V13" s="79">
        <v>9</v>
      </c>
      <c r="W13" s="79">
        <v>10</v>
      </c>
      <c r="X13" s="79">
        <v>11</v>
      </c>
      <c r="Y13" s="79">
        <v>12</v>
      </c>
      <c r="Z13" s="79">
        <v>14</v>
      </c>
      <c r="AA13" s="79">
        <v>15</v>
      </c>
      <c r="AB13" s="79">
        <v>16</v>
      </c>
      <c r="AC13" s="79">
        <v>17</v>
      </c>
      <c r="AD13" s="79">
        <v>18</v>
      </c>
      <c r="AE13" s="79">
        <v>19</v>
      </c>
      <c r="AF13" s="79">
        <v>20</v>
      </c>
      <c r="AG13" s="37"/>
      <c r="AH13" s="82"/>
      <c r="AI13" s="37"/>
    </row>
    <row r="14" spans="1:35" ht="18.75">
      <c r="A14" s="83" t="s">
        <v>430</v>
      </c>
      <c r="B14" s="84" t="s">
        <v>431</v>
      </c>
      <c r="C14" s="85">
        <f>D14+E14+F14+G14</f>
        <v>314.27799999999996</v>
      </c>
      <c r="D14" s="84">
        <v>226.683</v>
      </c>
      <c r="E14" s="86">
        <v>58.885</v>
      </c>
      <c r="F14" s="87">
        <v>27.71</v>
      </c>
      <c r="G14" s="87">
        <v>1</v>
      </c>
      <c r="H14" s="87"/>
      <c r="I14" s="87"/>
      <c r="J14" s="87"/>
      <c r="K14" s="88">
        <f>L14+M14+N14+P14</f>
        <v>100</v>
      </c>
      <c r="L14" s="87"/>
      <c r="M14" s="89"/>
      <c r="N14" s="89"/>
      <c r="O14" s="89"/>
      <c r="P14" s="88">
        <v>100</v>
      </c>
      <c r="Q14" s="89"/>
      <c r="R14" s="89"/>
      <c r="S14" s="89"/>
      <c r="T14" s="89"/>
      <c r="U14" s="81"/>
      <c r="V14" s="90"/>
      <c r="W14" s="90"/>
      <c r="X14" s="90"/>
      <c r="Y14" s="90"/>
      <c r="Z14" s="90"/>
      <c r="AA14" s="91">
        <v>17</v>
      </c>
      <c r="AB14" s="90"/>
      <c r="AC14" s="90"/>
      <c r="AD14" s="91"/>
      <c r="AE14" s="91"/>
      <c r="AF14" s="91"/>
      <c r="AG14" s="92"/>
      <c r="AH14" s="37"/>
      <c r="AI14" s="37"/>
    </row>
    <row r="15" spans="1:35" ht="18.75">
      <c r="A15" s="93" t="s">
        <v>432</v>
      </c>
      <c r="B15" s="84" t="s">
        <v>433</v>
      </c>
      <c r="C15" s="85">
        <f aca="true" t="shared" si="0" ref="C15:C29">D15+E15+F15</f>
        <v>324.339</v>
      </c>
      <c r="D15" s="84">
        <v>247.864</v>
      </c>
      <c r="E15" s="86">
        <v>52.003</v>
      </c>
      <c r="F15" s="87">
        <v>24.472</v>
      </c>
      <c r="G15" s="87"/>
      <c r="H15" s="87"/>
      <c r="I15" s="87"/>
      <c r="J15" s="87"/>
      <c r="K15" s="88">
        <f aca="true" t="shared" si="1" ref="K15:K31">L15+M15+N15+P15</f>
        <v>0</v>
      </c>
      <c r="L15" s="87"/>
      <c r="M15" s="89"/>
      <c r="N15" s="89"/>
      <c r="O15" s="89"/>
      <c r="P15" s="89"/>
      <c r="Q15" s="89"/>
      <c r="R15" s="89"/>
      <c r="S15" s="89"/>
      <c r="T15" s="89"/>
      <c r="U15" s="94"/>
      <c r="V15" s="95"/>
      <c r="W15" s="95"/>
      <c r="X15" s="90"/>
      <c r="Y15" s="95"/>
      <c r="Z15" s="96"/>
      <c r="AA15" s="97">
        <v>25.5</v>
      </c>
      <c r="AB15" s="95"/>
      <c r="AC15" s="90"/>
      <c r="AD15" s="97"/>
      <c r="AE15" s="97"/>
      <c r="AF15" s="98"/>
      <c r="AG15" s="99"/>
      <c r="AH15" s="100"/>
      <c r="AI15" s="100"/>
    </row>
    <row r="16" spans="1:35" ht="18.75">
      <c r="A16" s="93" t="s">
        <v>434</v>
      </c>
      <c r="B16" s="84" t="s">
        <v>435</v>
      </c>
      <c r="C16" s="85">
        <f t="shared" si="0"/>
        <v>241.778</v>
      </c>
      <c r="D16" s="84">
        <v>144.833</v>
      </c>
      <c r="E16" s="86">
        <v>65.923</v>
      </c>
      <c r="F16" s="87">
        <v>31.022</v>
      </c>
      <c r="G16" s="87"/>
      <c r="H16" s="87"/>
      <c r="I16" s="87"/>
      <c r="J16" s="87"/>
      <c r="K16" s="88">
        <f t="shared" si="1"/>
        <v>144.85</v>
      </c>
      <c r="L16" s="88">
        <v>81.85</v>
      </c>
      <c r="M16" s="88">
        <v>63</v>
      </c>
      <c r="N16" s="88"/>
      <c r="O16" s="88"/>
      <c r="P16" s="88"/>
      <c r="Q16" s="89"/>
      <c r="R16" s="89"/>
      <c r="S16" s="89"/>
      <c r="T16" s="89"/>
      <c r="U16" s="94"/>
      <c r="V16" s="95"/>
      <c r="W16" s="95"/>
      <c r="X16" s="90"/>
      <c r="Y16" s="95"/>
      <c r="Z16" s="96"/>
      <c r="AA16" s="98">
        <v>54.5</v>
      </c>
      <c r="AB16" s="95"/>
      <c r="AC16" s="90"/>
      <c r="AD16" s="97"/>
      <c r="AE16" s="97"/>
      <c r="AF16" s="98"/>
      <c r="AG16" s="99"/>
      <c r="AH16" s="100"/>
      <c r="AI16" s="100"/>
    </row>
    <row r="17" spans="1:35" ht="18.75">
      <c r="A17" s="93" t="s">
        <v>436</v>
      </c>
      <c r="B17" s="84" t="s">
        <v>437</v>
      </c>
      <c r="C17" s="85">
        <f t="shared" si="0"/>
        <v>280.80199999999996</v>
      </c>
      <c r="D17" s="84">
        <v>219.622</v>
      </c>
      <c r="E17" s="86">
        <v>41.602</v>
      </c>
      <c r="F17" s="87">
        <v>19.578</v>
      </c>
      <c r="G17" s="87"/>
      <c r="H17" s="87"/>
      <c r="I17" s="87"/>
      <c r="J17" s="87"/>
      <c r="K17" s="88">
        <f t="shared" si="1"/>
        <v>0</v>
      </c>
      <c r="L17" s="87"/>
      <c r="M17" s="87"/>
      <c r="N17" s="87"/>
      <c r="O17" s="87"/>
      <c r="P17" s="87"/>
      <c r="Q17" s="89"/>
      <c r="R17" s="89"/>
      <c r="S17" s="89"/>
      <c r="T17" s="89"/>
      <c r="U17" s="94"/>
      <c r="V17" s="95"/>
      <c r="W17" s="95"/>
      <c r="X17" s="90"/>
      <c r="Y17" s="95"/>
      <c r="Z17" s="90"/>
      <c r="AA17" s="98">
        <v>84.52</v>
      </c>
      <c r="AB17" s="95"/>
      <c r="AC17" s="90"/>
      <c r="AD17" s="97"/>
      <c r="AE17" s="97"/>
      <c r="AF17" s="98"/>
      <c r="AG17" s="99"/>
      <c r="AH17" s="100"/>
      <c r="AI17" s="100"/>
    </row>
    <row r="18" spans="1:35" ht="18.75">
      <c r="A18" s="93" t="s">
        <v>438</v>
      </c>
      <c r="B18" s="84" t="s">
        <v>439</v>
      </c>
      <c r="C18" s="85">
        <f t="shared" si="0"/>
        <v>936.357</v>
      </c>
      <c r="D18" s="84">
        <v>729.472</v>
      </c>
      <c r="E18" s="86">
        <v>140.682</v>
      </c>
      <c r="F18" s="87">
        <v>66.203</v>
      </c>
      <c r="G18" s="87"/>
      <c r="H18" s="87"/>
      <c r="I18" s="87"/>
      <c r="J18" s="87"/>
      <c r="K18" s="88">
        <f t="shared" si="1"/>
        <v>0</v>
      </c>
      <c r="L18" s="87"/>
      <c r="M18" s="87"/>
      <c r="N18" s="87"/>
      <c r="O18" s="87"/>
      <c r="P18" s="87"/>
      <c r="Q18" s="89"/>
      <c r="R18" s="89"/>
      <c r="S18" s="89"/>
      <c r="T18" s="89"/>
      <c r="U18" s="94"/>
      <c r="V18" s="95"/>
      <c r="W18" s="95"/>
      <c r="X18" s="90"/>
      <c r="Y18" s="95"/>
      <c r="Z18" s="90"/>
      <c r="AA18" s="98">
        <v>140.45</v>
      </c>
      <c r="AB18" s="95"/>
      <c r="AC18" s="90"/>
      <c r="AD18" s="97"/>
      <c r="AE18" s="97"/>
      <c r="AF18" s="98"/>
      <c r="AG18" s="99"/>
      <c r="AH18" s="100"/>
      <c r="AI18" s="100"/>
    </row>
    <row r="19" spans="1:35" ht="18.75">
      <c r="A19" s="93" t="s">
        <v>440</v>
      </c>
      <c r="B19" s="84" t="s">
        <v>441</v>
      </c>
      <c r="C19" s="85">
        <f>D19+E19+F19+G19</f>
        <v>628.886</v>
      </c>
      <c r="D19" s="84">
        <v>467.486</v>
      </c>
      <c r="E19" s="86">
        <v>106.352</v>
      </c>
      <c r="F19" s="87">
        <v>50.048</v>
      </c>
      <c r="G19" s="101">
        <v>5</v>
      </c>
      <c r="H19" s="101"/>
      <c r="I19" s="101"/>
      <c r="J19" s="101"/>
      <c r="K19" s="88">
        <f t="shared" si="1"/>
        <v>35.7</v>
      </c>
      <c r="L19" s="101"/>
      <c r="M19" s="101"/>
      <c r="N19" s="101">
        <v>35.7</v>
      </c>
      <c r="O19" s="101"/>
      <c r="P19" s="101"/>
      <c r="Q19" s="89"/>
      <c r="R19" s="89"/>
      <c r="S19" s="89"/>
      <c r="T19" s="89"/>
      <c r="U19" s="94"/>
      <c r="V19" s="95"/>
      <c r="W19" s="95"/>
      <c r="X19" s="90"/>
      <c r="Y19" s="95"/>
      <c r="Z19" s="96"/>
      <c r="AA19" s="98">
        <v>206.24</v>
      </c>
      <c r="AB19" s="95"/>
      <c r="AC19" s="90"/>
      <c r="AD19" s="97"/>
      <c r="AE19" s="97"/>
      <c r="AF19" s="98">
        <v>22.9</v>
      </c>
      <c r="AG19" s="99"/>
      <c r="AH19" s="100"/>
      <c r="AI19" s="100"/>
    </row>
    <row r="20" spans="1:35" ht="18.75">
      <c r="A20" s="93" t="s">
        <v>442</v>
      </c>
      <c r="B20" s="84" t="s">
        <v>443</v>
      </c>
      <c r="C20" s="85">
        <f>D20+E20+F20+I20</f>
        <v>243.625</v>
      </c>
      <c r="D20" s="84"/>
      <c r="E20" s="86">
        <v>84.065</v>
      </c>
      <c r="F20" s="87">
        <v>39.56</v>
      </c>
      <c r="G20" s="101"/>
      <c r="H20" s="101"/>
      <c r="I20" s="101">
        <v>120</v>
      </c>
      <c r="J20" s="101"/>
      <c r="K20" s="88">
        <f t="shared" si="1"/>
        <v>0</v>
      </c>
      <c r="L20" s="101"/>
      <c r="M20" s="101"/>
      <c r="N20" s="101"/>
      <c r="O20" s="101"/>
      <c r="P20" s="101"/>
      <c r="Q20" s="89"/>
      <c r="R20" s="89"/>
      <c r="S20" s="89"/>
      <c r="T20" s="89"/>
      <c r="U20" s="102"/>
      <c r="V20" s="95"/>
      <c r="W20" s="95"/>
      <c r="X20" s="90"/>
      <c r="Y20" s="95"/>
      <c r="Z20" s="90"/>
      <c r="AA20" s="98">
        <v>186.52</v>
      </c>
      <c r="AB20" s="95"/>
      <c r="AC20" s="90"/>
      <c r="AD20" s="97"/>
      <c r="AE20" s="97"/>
      <c r="AF20" s="98">
        <v>250</v>
      </c>
      <c r="AG20" s="99"/>
      <c r="AH20" s="100"/>
      <c r="AI20" s="100"/>
    </row>
    <row r="21" spans="1:35" ht="18.75">
      <c r="A21" s="93" t="s">
        <v>444</v>
      </c>
      <c r="B21" s="84" t="s">
        <v>445</v>
      </c>
      <c r="C21" s="85">
        <f t="shared" si="0"/>
        <v>37.343</v>
      </c>
      <c r="D21" s="84"/>
      <c r="E21" s="86">
        <v>26.119</v>
      </c>
      <c r="F21" s="87">
        <v>11.224</v>
      </c>
      <c r="G21" s="101"/>
      <c r="H21" s="101"/>
      <c r="I21" s="101"/>
      <c r="J21" s="101"/>
      <c r="K21" s="88">
        <f t="shared" si="1"/>
        <v>0</v>
      </c>
      <c r="L21" s="101"/>
      <c r="M21" s="101"/>
      <c r="N21" s="101"/>
      <c r="O21" s="101"/>
      <c r="P21" s="101"/>
      <c r="Q21" s="89"/>
      <c r="R21" s="89"/>
      <c r="S21" s="89"/>
      <c r="T21" s="89"/>
      <c r="U21" s="102"/>
      <c r="V21" s="95"/>
      <c r="W21" s="95"/>
      <c r="X21" s="90"/>
      <c r="Y21" s="95"/>
      <c r="Z21" s="90"/>
      <c r="AA21" s="98">
        <v>32.8</v>
      </c>
      <c r="AB21" s="95"/>
      <c r="AC21" s="90"/>
      <c r="AD21" s="97"/>
      <c r="AE21" s="97"/>
      <c r="AF21" s="98"/>
      <c r="AG21" s="99"/>
      <c r="AH21" s="100"/>
      <c r="AI21" s="100"/>
    </row>
    <row r="22" spans="1:35" ht="18.75">
      <c r="A22" s="93" t="s">
        <v>446</v>
      </c>
      <c r="B22" s="84" t="s">
        <v>447</v>
      </c>
      <c r="C22" s="85">
        <f t="shared" si="0"/>
        <v>309.828</v>
      </c>
      <c r="D22" s="84">
        <v>226.683</v>
      </c>
      <c r="E22" s="86">
        <v>56.539</v>
      </c>
      <c r="F22" s="87">
        <v>26.606</v>
      </c>
      <c r="G22" s="101"/>
      <c r="H22" s="101"/>
      <c r="I22" s="101"/>
      <c r="J22" s="101"/>
      <c r="K22" s="88">
        <f t="shared" si="1"/>
        <v>0</v>
      </c>
      <c r="L22" s="101"/>
      <c r="M22" s="101"/>
      <c r="N22" s="101"/>
      <c r="O22" s="101"/>
      <c r="P22" s="101"/>
      <c r="Q22" s="89"/>
      <c r="R22" s="89"/>
      <c r="S22" s="89"/>
      <c r="T22" s="89"/>
      <c r="U22" s="102"/>
      <c r="V22" s="95"/>
      <c r="W22" s="95"/>
      <c r="X22" s="90"/>
      <c r="Y22" s="95"/>
      <c r="Z22" s="90"/>
      <c r="AA22" s="98">
        <v>94.705</v>
      </c>
      <c r="AB22" s="95"/>
      <c r="AC22" s="90"/>
      <c r="AD22" s="97"/>
      <c r="AE22" s="97"/>
      <c r="AF22" s="98"/>
      <c r="AG22" s="99"/>
      <c r="AH22" s="100"/>
      <c r="AI22" s="100"/>
    </row>
    <row r="23" spans="1:35" ht="18.75">
      <c r="A23" s="93" t="s">
        <v>448</v>
      </c>
      <c r="B23" s="84" t="s">
        <v>449</v>
      </c>
      <c r="C23" s="85">
        <f t="shared" si="0"/>
        <v>85.1</v>
      </c>
      <c r="D23" s="84"/>
      <c r="E23" s="86">
        <v>57.868</v>
      </c>
      <c r="F23" s="87">
        <v>27.232</v>
      </c>
      <c r="G23" s="101"/>
      <c r="H23" s="101"/>
      <c r="I23" s="101"/>
      <c r="J23" s="101"/>
      <c r="K23" s="88">
        <f t="shared" si="1"/>
        <v>0</v>
      </c>
      <c r="L23" s="101"/>
      <c r="M23" s="101"/>
      <c r="N23" s="101"/>
      <c r="O23" s="101"/>
      <c r="P23" s="101"/>
      <c r="Q23" s="89"/>
      <c r="R23" s="89"/>
      <c r="S23" s="89"/>
      <c r="T23" s="89"/>
      <c r="U23" s="102"/>
      <c r="V23" s="95"/>
      <c r="W23" s="95"/>
      <c r="X23" s="90"/>
      <c r="Y23" s="95"/>
      <c r="Z23" s="90"/>
      <c r="AA23" s="98">
        <v>161.8</v>
      </c>
      <c r="AB23" s="95"/>
      <c r="AC23" s="90"/>
      <c r="AD23" s="97"/>
      <c r="AE23" s="97"/>
      <c r="AF23" s="98">
        <v>16</v>
      </c>
      <c r="AG23" s="99"/>
      <c r="AH23" s="100"/>
      <c r="AI23" s="100"/>
    </row>
    <row r="24" spans="1:35" ht="18.75">
      <c r="A24" s="93" t="s">
        <v>450</v>
      </c>
      <c r="B24" s="84" t="s">
        <v>451</v>
      </c>
      <c r="C24" s="85">
        <f t="shared" si="0"/>
        <v>2040.378</v>
      </c>
      <c r="D24" s="84">
        <v>1699.748</v>
      </c>
      <c r="E24" s="86">
        <v>231.628</v>
      </c>
      <c r="F24" s="87">
        <v>109.002</v>
      </c>
      <c r="G24" s="101"/>
      <c r="H24" s="101"/>
      <c r="I24" s="101"/>
      <c r="J24" s="101"/>
      <c r="K24" s="88">
        <f t="shared" si="1"/>
        <v>80</v>
      </c>
      <c r="L24" s="101"/>
      <c r="M24" s="101">
        <v>80</v>
      </c>
      <c r="N24" s="101"/>
      <c r="O24" s="101"/>
      <c r="P24" s="101"/>
      <c r="Q24" s="89"/>
      <c r="R24" s="89"/>
      <c r="S24" s="89"/>
      <c r="T24" s="89"/>
      <c r="U24" s="102"/>
      <c r="V24" s="95"/>
      <c r="W24" s="95"/>
      <c r="X24" s="90"/>
      <c r="Y24" s="95"/>
      <c r="Z24" s="90"/>
      <c r="AA24" s="98">
        <v>83.786</v>
      </c>
      <c r="AB24" s="95"/>
      <c r="AC24" s="90"/>
      <c r="AD24" s="97"/>
      <c r="AE24" s="97"/>
      <c r="AF24" s="98"/>
      <c r="AG24" s="99"/>
      <c r="AH24" s="100"/>
      <c r="AI24" s="100"/>
    </row>
    <row r="25" spans="1:35" ht="18.75">
      <c r="A25" s="93" t="s">
        <v>452</v>
      </c>
      <c r="B25" s="84" t="s">
        <v>453</v>
      </c>
      <c r="C25" s="85">
        <f>D25+E25+F25+H25</f>
        <v>376.291</v>
      </c>
      <c r="D25" s="84">
        <v>261.986</v>
      </c>
      <c r="E25" s="86">
        <v>70.927</v>
      </c>
      <c r="F25" s="87">
        <v>33.378</v>
      </c>
      <c r="G25" s="101"/>
      <c r="H25" s="101">
        <v>10</v>
      </c>
      <c r="I25" s="101"/>
      <c r="J25" s="101"/>
      <c r="K25" s="88">
        <f t="shared" si="1"/>
        <v>0</v>
      </c>
      <c r="L25" s="101"/>
      <c r="M25" s="101"/>
      <c r="N25" s="101"/>
      <c r="O25" s="101"/>
      <c r="P25" s="101"/>
      <c r="Q25" s="89"/>
      <c r="R25" s="89"/>
      <c r="S25" s="89"/>
      <c r="T25" s="89"/>
      <c r="U25" s="102"/>
      <c r="V25" s="95"/>
      <c r="W25" s="95"/>
      <c r="X25" s="90"/>
      <c r="Y25" s="95"/>
      <c r="Z25" s="90"/>
      <c r="AA25" s="98">
        <v>74.32</v>
      </c>
      <c r="AB25" s="95"/>
      <c r="AC25" s="90"/>
      <c r="AD25" s="97"/>
      <c r="AE25" s="97"/>
      <c r="AF25" s="98"/>
      <c r="AG25" s="99"/>
      <c r="AH25" s="100"/>
      <c r="AI25" s="100"/>
    </row>
    <row r="26" spans="1:35" ht="18.75">
      <c r="A26" s="93" t="s">
        <v>454</v>
      </c>
      <c r="B26" s="84" t="s">
        <v>455</v>
      </c>
      <c r="C26" s="85">
        <f t="shared" si="0"/>
        <v>123.05000000000001</v>
      </c>
      <c r="D26" s="84"/>
      <c r="E26" s="86">
        <v>83.674</v>
      </c>
      <c r="F26" s="87">
        <v>39.376</v>
      </c>
      <c r="G26" s="101"/>
      <c r="H26" s="101"/>
      <c r="I26" s="101"/>
      <c r="J26" s="101"/>
      <c r="K26" s="88">
        <f t="shared" si="1"/>
        <v>0</v>
      </c>
      <c r="L26" s="101"/>
      <c r="M26" s="101"/>
      <c r="N26" s="101"/>
      <c r="O26" s="101"/>
      <c r="P26" s="101"/>
      <c r="Q26" s="89"/>
      <c r="R26" s="89"/>
      <c r="S26" s="89"/>
      <c r="T26" s="89"/>
      <c r="U26" s="102"/>
      <c r="V26" s="95"/>
      <c r="W26" s="95"/>
      <c r="X26" s="90"/>
      <c r="Y26" s="95"/>
      <c r="Z26" s="90"/>
      <c r="AA26" s="98">
        <v>231.143</v>
      </c>
      <c r="AB26" s="95"/>
      <c r="AC26" s="90"/>
      <c r="AD26" s="97"/>
      <c r="AE26" s="97"/>
      <c r="AF26" s="98"/>
      <c r="AG26" s="99"/>
      <c r="AH26" s="100"/>
      <c r="AI26" s="100"/>
    </row>
    <row r="27" spans="1:35" ht="18.75">
      <c r="A27" s="93" t="s">
        <v>456</v>
      </c>
      <c r="B27" s="84" t="s">
        <v>457</v>
      </c>
      <c r="C27" s="85">
        <f>D27+E27+F27+G27</f>
        <v>478.892</v>
      </c>
      <c r="D27" s="84">
        <v>283.167</v>
      </c>
      <c r="E27" s="86">
        <v>126.293</v>
      </c>
      <c r="F27" s="87">
        <v>59.432</v>
      </c>
      <c r="G27" s="101">
        <v>10</v>
      </c>
      <c r="H27" s="101"/>
      <c r="I27" s="101"/>
      <c r="J27" s="101"/>
      <c r="K27" s="88">
        <f t="shared" si="1"/>
        <v>0</v>
      </c>
      <c r="L27" s="101"/>
      <c r="M27" s="101"/>
      <c r="N27" s="101"/>
      <c r="O27" s="101"/>
      <c r="P27" s="101"/>
      <c r="Q27" s="89"/>
      <c r="R27" s="89"/>
      <c r="S27" s="89"/>
      <c r="T27" s="89"/>
      <c r="U27" s="102"/>
      <c r="V27" s="95"/>
      <c r="W27" s="95"/>
      <c r="X27" s="90"/>
      <c r="Y27" s="95"/>
      <c r="Z27" s="90"/>
      <c r="AA27" s="98">
        <v>86.5</v>
      </c>
      <c r="AB27" s="95"/>
      <c r="AC27" s="90"/>
      <c r="AD27" s="97"/>
      <c r="AE27" s="97"/>
      <c r="AF27" s="98"/>
      <c r="AG27" s="99"/>
      <c r="AH27" s="100"/>
      <c r="AI27" s="100"/>
    </row>
    <row r="28" spans="1:35" ht="18.75">
      <c r="A28" s="93" t="s">
        <v>458</v>
      </c>
      <c r="B28" s="84" t="s">
        <v>459</v>
      </c>
      <c r="C28" s="85">
        <f t="shared" si="0"/>
        <v>115.11500000000001</v>
      </c>
      <c r="D28" s="84"/>
      <c r="E28" s="86">
        <v>78.278</v>
      </c>
      <c r="F28" s="87">
        <v>36.837</v>
      </c>
      <c r="G28" s="101"/>
      <c r="H28" s="101"/>
      <c r="I28" s="101"/>
      <c r="J28" s="101"/>
      <c r="K28" s="88">
        <f t="shared" si="1"/>
        <v>0</v>
      </c>
      <c r="L28" s="101"/>
      <c r="M28" s="101"/>
      <c r="N28" s="101"/>
      <c r="O28" s="101"/>
      <c r="P28" s="101"/>
      <c r="Q28" s="89"/>
      <c r="R28" s="89"/>
      <c r="S28" s="89"/>
      <c r="T28" s="89"/>
      <c r="U28" s="102"/>
      <c r="V28" s="95"/>
      <c r="W28" s="95"/>
      <c r="X28" s="90"/>
      <c r="Y28" s="95"/>
      <c r="Z28" s="90"/>
      <c r="AA28" s="98">
        <v>73.8</v>
      </c>
      <c r="AB28" s="95"/>
      <c r="AC28" s="90"/>
      <c r="AD28" s="97"/>
      <c r="AE28" s="97"/>
      <c r="AF28" s="98"/>
      <c r="AG28" s="99"/>
      <c r="AH28" s="100"/>
      <c r="AI28" s="100"/>
    </row>
    <row r="29" spans="1:35" ht="18.75">
      <c r="A29" s="93" t="s">
        <v>460</v>
      </c>
      <c r="B29" s="84" t="s">
        <v>461</v>
      </c>
      <c r="C29" s="85">
        <f t="shared" si="0"/>
        <v>2554.784</v>
      </c>
      <c r="D29" s="85">
        <v>2554.784</v>
      </c>
      <c r="E29" s="86"/>
      <c r="F29" s="87"/>
      <c r="G29" s="101"/>
      <c r="H29" s="101"/>
      <c r="I29" s="101"/>
      <c r="J29" s="101"/>
      <c r="K29" s="88">
        <f t="shared" si="1"/>
        <v>200</v>
      </c>
      <c r="L29" s="101"/>
      <c r="M29" s="101"/>
      <c r="N29" s="101"/>
      <c r="O29" s="101"/>
      <c r="P29" s="101">
        <v>200</v>
      </c>
      <c r="Q29" s="89"/>
      <c r="R29" s="89"/>
      <c r="S29" s="89"/>
      <c r="T29" s="89"/>
      <c r="U29" s="102"/>
      <c r="V29" s="95"/>
      <c r="W29" s="95"/>
      <c r="X29" s="90"/>
      <c r="Y29" s="95"/>
      <c r="Z29" s="90"/>
      <c r="AA29" s="98">
        <v>293.8</v>
      </c>
      <c r="AB29" s="95"/>
      <c r="AC29" s="90"/>
      <c r="AD29" s="97"/>
      <c r="AE29" s="97"/>
      <c r="AF29" s="98">
        <v>30</v>
      </c>
      <c r="AG29" s="99"/>
      <c r="AH29" s="100"/>
      <c r="AI29" s="100"/>
    </row>
    <row r="30" spans="1:35" ht="18.75">
      <c r="A30" s="93" t="s">
        <v>462</v>
      </c>
      <c r="B30" s="103" t="s">
        <v>463</v>
      </c>
      <c r="C30" s="104">
        <v>60</v>
      </c>
      <c r="D30" s="103"/>
      <c r="E30" s="103"/>
      <c r="F30" s="103"/>
      <c r="G30" s="104"/>
      <c r="H30" s="104"/>
      <c r="I30" s="104"/>
      <c r="J30" s="104">
        <v>60</v>
      </c>
      <c r="K30" s="88">
        <v>76.4</v>
      </c>
      <c r="L30" s="104"/>
      <c r="M30" s="104"/>
      <c r="N30" s="104"/>
      <c r="O30" s="104">
        <v>76.4</v>
      </c>
      <c r="P30" s="104"/>
      <c r="Q30" s="105"/>
      <c r="R30" s="105"/>
      <c r="S30" s="105"/>
      <c r="T30" s="105"/>
      <c r="U30" s="106"/>
      <c r="V30" s="97"/>
      <c r="W30" s="97"/>
      <c r="X30" s="91"/>
      <c r="Y30" s="97"/>
      <c r="Z30" s="91"/>
      <c r="AA30" s="107">
        <v>594.74234</v>
      </c>
      <c r="AB30" s="98">
        <v>311.754</v>
      </c>
      <c r="AC30" s="108">
        <v>180</v>
      </c>
      <c r="AD30" s="98">
        <v>21.88</v>
      </c>
      <c r="AE30" s="97"/>
      <c r="AF30" s="98">
        <v>495.7</v>
      </c>
      <c r="AG30" s="99"/>
      <c r="AH30" s="100"/>
      <c r="AI30" s="100"/>
    </row>
    <row r="31" spans="1:35" ht="18.75">
      <c r="A31" s="93"/>
      <c r="B31" s="103" t="s">
        <v>464</v>
      </c>
      <c r="C31" s="103"/>
      <c r="D31" s="103"/>
      <c r="E31" s="103"/>
      <c r="F31" s="103"/>
      <c r="G31" s="104"/>
      <c r="H31" s="104"/>
      <c r="I31" s="104"/>
      <c r="J31" s="104"/>
      <c r="K31" s="88">
        <f t="shared" si="1"/>
        <v>0</v>
      </c>
      <c r="L31" s="104"/>
      <c r="M31" s="109"/>
      <c r="N31" s="109"/>
      <c r="O31" s="109"/>
      <c r="P31" s="109"/>
      <c r="Q31" s="110">
        <v>7211.9</v>
      </c>
      <c r="R31" s="110">
        <v>144</v>
      </c>
      <c r="S31" s="110">
        <v>31052</v>
      </c>
      <c r="T31" s="110">
        <v>17842.799</v>
      </c>
      <c r="U31" s="111">
        <v>8710.9</v>
      </c>
      <c r="V31" s="98">
        <v>34518.1</v>
      </c>
      <c r="W31" s="98">
        <v>214.9</v>
      </c>
      <c r="X31" s="112">
        <v>2449.123</v>
      </c>
      <c r="Y31" s="98">
        <v>11556.121</v>
      </c>
      <c r="Z31" s="112">
        <v>2373.2</v>
      </c>
      <c r="AA31" s="98"/>
      <c r="AB31" s="98"/>
      <c r="AC31" s="108"/>
      <c r="AD31" s="98"/>
      <c r="AE31" s="113">
        <v>1812</v>
      </c>
      <c r="AF31" s="98"/>
      <c r="AG31" s="99"/>
      <c r="AH31" s="100"/>
      <c r="AI31" s="100"/>
    </row>
    <row r="32" spans="1:35" ht="18.75">
      <c r="A32" s="114"/>
      <c r="B32" s="115" t="s">
        <v>2</v>
      </c>
      <c r="C32" s="116">
        <f aca="true" t="shared" si="2" ref="C32:P32">SUM(C14:C30)</f>
        <v>9150.846</v>
      </c>
      <c r="D32" s="116">
        <f t="shared" si="2"/>
        <v>7062.328000000001</v>
      </c>
      <c r="E32" s="116">
        <f t="shared" si="2"/>
        <v>1280.838</v>
      </c>
      <c r="F32" s="116">
        <f t="shared" si="2"/>
        <v>601.68</v>
      </c>
      <c r="G32" s="117">
        <f t="shared" si="2"/>
        <v>16</v>
      </c>
      <c r="H32" s="117">
        <f t="shared" si="2"/>
        <v>10</v>
      </c>
      <c r="I32" s="117">
        <f t="shared" si="2"/>
        <v>120</v>
      </c>
      <c r="J32" s="117">
        <v>60</v>
      </c>
      <c r="K32" s="118">
        <f t="shared" si="2"/>
        <v>636.9499999999999</v>
      </c>
      <c r="L32" s="118">
        <f t="shared" si="2"/>
        <v>81.85</v>
      </c>
      <c r="M32" s="118">
        <f t="shared" si="2"/>
        <v>143</v>
      </c>
      <c r="N32" s="118">
        <f t="shared" si="2"/>
        <v>35.7</v>
      </c>
      <c r="O32" s="118">
        <v>76.4</v>
      </c>
      <c r="P32" s="118">
        <f t="shared" si="2"/>
        <v>300</v>
      </c>
      <c r="Q32" s="116">
        <v>7211.9</v>
      </c>
      <c r="R32" s="116">
        <v>144</v>
      </c>
      <c r="S32" s="116">
        <v>31052</v>
      </c>
      <c r="T32" s="116">
        <v>17842.799</v>
      </c>
      <c r="U32" s="119">
        <f aca="true" t="shared" si="3" ref="U32:Z32">SUM(U14:U31)</f>
        <v>8710.9</v>
      </c>
      <c r="V32" s="119">
        <f t="shared" si="3"/>
        <v>34518.1</v>
      </c>
      <c r="W32" s="119">
        <f t="shared" si="3"/>
        <v>214.9</v>
      </c>
      <c r="X32" s="119">
        <f t="shared" si="3"/>
        <v>2449.123</v>
      </c>
      <c r="Y32" s="119">
        <f t="shared" si="3"/>
        <v>11556.121</v>
      </c>
      <c r="Z32" s="119">
        <f t="shared" si="3"/>
        <v>2373.2</v>
      </c>
      <c r="AA32" s="119">
        <f>SUM(AA14:AA30)</f>
        <v>2442.12634</v>
      </c>
      <c r="AB32" s="119">
        <f>SUM(AB14:AB31)</f>
        <v>311.754</v>
      </c>
      <c r="AC32" s="120">
        <v>180</v>
      </c>
      <c r="AD32" s="119">
        <v>21.88</v>
      </c>
      <c r="AE32" s="120">
        <v>1812</v>
      </c>
      <c r="AF32" s="119">
        <f>SUM(AF14:AF30)</f>
        <v>814.5999999999999</v>
      </c>
      <c r="AG32" s="37"/>
      <c r="AH32" s="37"/>
      <c r="AI32" s="37"/>
    </row>
    <row r="33" spans="1:35" ht="12.75">
      <c r="A33" s="37"/>
      <c r="B33" s="37"/>
      <c r="C33" s="37"/>
      <c r="D33" s="37"/>
      <c r="E33" s="37"/>
      <c r="F33" s="37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ht="18.75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  <c r="AF34" s="124"/>
      <c r="AG34" s="123"/>
      <c r="AH34" s="125"/>
      <c r="AI34" s="125"/>
    </row>
    <row r="35" spans="1:3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ht="18.75">
      <c r="A36" s="122"/>
      <c r="B36" s="37"/>
      <c r="C36" s="126" t="s">
        <v>465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127"/>
      <c r="U36" s="128" t="s">
        <v>55</v>
      </c>
      <c r="V36" s="37"/>
      <c r="W36" s="37"/>
      <c r="X36" s="37"/>
      <c r="Y36" s="37"/>
      <c r="Z36" s="37"/>
      <c r="AA36" s="37"/>
      <c r="AB36" s="37"/>
      <c r="AC36" s="37"/>
      <c r="AD36" s="37"/>
      <c r="AE36" s="129"/>
      <c r="AF36" s="129"/>
      <c r="AG36" s="37"/>
      <c r="AH36" s="37"/>
      <c r="AI36" s="37"/>
    </row>
  </sheetData>
  <sheetProtection/>
  <mergeCells count="32">
    <mergeCell ref="D11:J11"/>
    <mergeCell ref="K11:K12"/>
    <mergeCell ref="L11:P11"/>
    <mergeCell ref="AH11:AH12"/>
    <mergeCell ref="AE34:AF34"/>
    <mergeCell ref="AE36:AF36"/>
    <mergeCell ref="AA9:AA12"/>
    <mergeCell ref="AB9:AB12"/>
    <mergeCell ref="AC9:AC12"/>
    <mergeCell ref="AD9:AD12"/>
    <mergeCell ref="AE9:AF9"/>
    <mergeCell ref="C10:J10"/>
    <mergeCell ref="K10:P10"/>
    <mergeCell ref="AE10:AE12"/>
    <mergeCell ref="AF10:AF12"/>
    <mergeCell ref="C11:C12"/>
    <mergeCell ref="U9:U12"/>
    <mergeCell ref="V9:V12"/>
    <mergeCell ref="W9:W12"/>
    <mergeCell ref="X9:X12"/>
    <mergeCell ref="Y9:Y12"/>
    <mergeCell ref="Z9:Z12"/>
    <mergeCell ref="A6:AF6"/>
    <mergeCell ref="A8:A12"/>
    <mergeCell ref="B8:B12"/>
    <mergeCell ref="C8:P8"/>
    <mergeCell ref="Q8:AI8"/>
    <mergeCell ref="C9:P9"/>
    <mergeCell ref="Q9:Q12"/>
    <mergeCell ref="R9:R12"/>
    <mergeCell ref="S9:S12"/>
    <mergeCell ref="T9:T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5">
      <selection activeCell="N12" sqref="N12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375" style="0" customWidth="1"/>
    <col min="5" max="5" width="38.625" style="0" customWidth="1"/>
    <col min="6" max="9" width="18.125" style="0" customWidth="1"/>
  </cols>
  <sheetData>
    <row r="1" spans="1:16" ht="15.75">
      <c r="A1" s="130"/>
      <c r="B1" s="130"/>
      <c r="C1" s="130"/>
      <c r="D1" s="130"/>
      <c r="E1" s="130"/>
      <c r="F1" s="130"/>
      <c r="G1" s="130"/>
      <c r="H1" s="130"/>
      <c r="I1" s="130"/>
      <c r="J1" s="131"/>
      <c r="K1" s="131"/>
      <c r="L1" s="131"/>
      <c r="M1" s="131"/>
      <c r="N1" s="131"/>
      <c r="O1" s="131"/>
      <c r="P1" s="131"/>
    </row>
    <row r="2" spans="1:16" ht="15.75">
      <c r="A2" s="132"/>
      <c r="B2" s="132"/>
      <c r="C2" s="132"/>
      <c r="D2" s="132"/>
      <c r="E2" s="132"/>
      <c r="F2" s="132"/>
      <c r="G2" s="133" t="s">
        <v>466</v>
      </c>
      <c r="H2" s="132"/>
      <c r="I2" s="132"/>
      <c r="J2" s="131"/>
      <c r="K2" s="131"/>
      <c r="L2" s="131"/>
      <c r="M2" s="131"/>
      <c r="N2" s="131"/>
      <c r="O2" s="131"/>
      <c r="P2" s="131"/>
    </row>
    <row r="3" spans="1:16" ht="15">
      <c r="A3" s="134"/>
      <c r="B3" s="134"/>
      <c r="C3" s="134"/>
      <c r="D3" s="135"/>
      <c r="E3" s="135"/>
      <c r="F3" s="136"/>
      <c r="G3" s="137" t="s">
        <v>467</v>
      </c>
      <c r="H3" s="137"/>
      <c r="I3" s="137"/>
      <c r="J3" s="138"/>
      <c r="K3" s="138"/>
      <c r="L3" s="138"/>
      <c r="M3" s="138"/>
      <c r="N3" s="138"/>
      <c r="O3" s="138"/>
      <c r="P3" s="138"/>
    </row>
    <row r="4" spans="1:16" ht="15">
      <c r="A4" s="134"/>
      <c r="B4" s="134"/>
      <c r="C4" s="134"/>
      <c r="D4" s="135"/>
      <c r="E4" s="135"/>
      <c r="F4" s="136"/>
      <c r="G4" s="137" t="s">
        <v>60</v>
      </c>
      <c r="H4" s="137"/>
      <c r="I4" s="136"/>
      <c r="J4" s="138"/>
      <c r="K4" s="138"/>
      <c r="L4" s="138"/>
      <c r="M4" s="138"/>
      <c r="N4" s="138"/>
      <c r="O4" s="138"/>
      <c r="P4" s="138"/>
    </row>
    <row r="5" spans="1:16" ht="29.25" customHeight="1">
      <c r="A5" s="139" t="s">
        <v>468</v>
      </c>
      <c r="B5" s="140"/>
      <c r="C5" s="140"/>
      <c r="D5" s="140"/>
      <c r="E5" s="140"/>
      <c r="F5" s="140"/>
      <c r="G5" s="140"/>
      <c r="H5" s="140"/>
      <c r="I5" s="140"/>
      <c r="J5" s="138"/>
      <c r="K5" s="138"/>
      <c r="L5" s="138"/>
      <c r="M5" s="138"/>
      <c r="N5" s="138"/>
      <c r="O5" s="138"/>
      <c r="P5" s="138"/>
    </row>
    <row r="6" spans="1:16" ht="18.75">
      <c r="A6" s="141"/>
      <c r="B6" s="142"/>
      <c r="C6" s="142"/>
      <c r="D6" s="143"/>
      <c r="E6" s="144"/>
      <c r="F6" s="144"/>
      <c r="G6" s="145"/>
      <c r="H6" s="144"/>
      <c r="I6" s="146" t="s">
        <v>469</v>
      </c>
      <c r="J6" s="138"/>
      <c r="K6" s="138"/>
      <c r="L6" s="138"/>
      <c r="M6" s="138"/>
      <c r="N6" s="138"/>
      <c r="O6" s="138"/>
      <c r="P6" s="138"/>
    </row>
    <row r="7" spans="1:16" ht="99.75">
      <c r="A7" s="147" t="s">
        <v>470</v>
      </c>
      <c r="B7" s="147" t="s">
        <v>471</v>
      </c>
      <c r="C7" s="147" t="s">
        <v>472</v>
      </c>
      <c r="D7" s="148" t="s">
        <v>473</v>
      </c>
      <c r="E7" s="149" t="s">
        <v>474</v>
      </c>
      <c r="F7" s="149" t="s">
        <v>475</v>
      </c>
      <c r="G7" s="149" t="s">
        <v>476</v>
      </c>
      <c r="H7" s="149" t="s">
        <v>477</v>
      </c>
      <c r="I7" s="149" t="s">
        <v>478</v>
      </c>
      <c r="J7" s="138"/>
      <c r="K7" s="138"/>
      <c r="L7" s="138"/>
      <c r="M7" s="138"/>
      <c r="N7" s="138"/>
      <c r="O7" s="138"/>
      <c r="P7" s="138"/>
    </row>
    <row r="8" spans="1:16" ht="14.25">
      <c r="A8" s="150" t="s">
        <v>87</v>
      </c>
      <c r="B8" s="151"/>
      <c r="C8" s="152"/>
      <c r="D8" s="153" t="s">
        <v>88</v>
      </c>
      <c r="E8" s="149"/>
      <c r="F8" s="154">
        <v>168.41</v>
      </c>
      <c r="G8" s="149"/>
      <c r="H8" s="149"/>
      <c r="I8" s="154">
        <v>168.41</v>
      </c>
      <c r="J8" s="37"/>
      <c r="K8" s="37"/>
      <c r="L8" s="37"/>
      <c r="M8" s="37"/>
      <c r="N8" s="37"/>
      <c r="O8" s="37"/>
      <c r="P8" s="37"/>
    </row>
    <row r="9" spans="1:16" ht="14.25">
      <c r="A9" s="150" t="s">
        <v>89</v>
      </c>
      <c r="B9" s="151"/>
      <c r="C9" s="152"/>
      <c r="D9" s="153" t="s">
        <v>88</v>
      </c>
      <c r="E9" s="149"/>
      <c r="F9" s="149"/>
      <c r="G9" s="149"/>
      <c r="H9" s="149"/>
      <c r="I9" s="149"/>
      <c r="J9" s="37"/>
      <c r="K9" s="37"/>
      <c r="L9" s="37"/>
      <c r="M9" s="37"/>
      <c r="N9" s="37"/>
      <c r="O9" s="37"/>
      <c r="P9" s="37"/>
    </row>
    <row r="10" spans="1:16" ht="63.75">
      <c r="A10" s="150" t="s">
        <v>90</v>
      </c>
      <c r="B10" s="155" t="s">
        <v>91</v>
      </c>
      <c r="C10" s="156" t="s">
        <v>92</v>
      </c>
      <c r="D10" s="157" t="s">
        <v>93</v>
      </c>
      <c r="E10" s="158" t="s">
        <v>479</v>
      </c>
      <c r="F10" s="159">
        <v>50</v>
      </c>
      <c r="G10" s="149"/>
      <c r="H10" s="149"/>
      <c r="I10" s="159">
        <v>50</v>
      </c>
      <c r="J10" s="37"/>
      <c r="K10" s="37"/>
      <c r="L10" s="37"/>
      <c r="M10" s="37"/>
      <c r="N10" s="37"/>
      <c r="O10" s="37"/>
      <c r="P10" s="37"/>
    </row>
    <row r="11" spans="1:16" ht="15">
      <c r="A11" s="150" t="s">
        <v>105</v>
      </c>
      <c r="B11" s="155" t="s">
        <v>106</v>
      </c>
      <c r="C11" s="156" t="s">
        <v>107</v>
      </c>
      <c r="D11" s="157" t="s">
        <v>108</v>
      </c>
      <c r="E11" s="158" t="s">
        <v>479</v>
      </c>
      <c r="F11" s="160">
        <v>118.41</v>
      </c>
      <c r="G11" s="149"/>
      <c r="H11" s="149"/>
      <c r="I11" s="160">
        <v>118.41</v>
      </c>
      <c r="J11" s="37"/>
      <c r="K11" s="37"/>
      <c r="L11" s="37"/>
      <c r="M11" s="37"/>
      <c r="N11" s="37"/>
      <c r="O11" s="37"/>
      <c r="P11" s="37"/>
    </row>
    <row r="12" spans="1:16" ht="72">
      <c r="A12" s="150" t="s">
        <v>113</v>
      </c>
      <c r="B12" s="151"/>
      <c r="C12" s="152"/>
      <c r="D12" s="161" t="s">
        <v>114</v>
      </c>
      <c r="E12" s="162"/>
      <c r="F12" s="163">
        <v>175.9</v>
      </c>
      <c r="G12" s="162"/>
      <c r="H12" s="162"/>
      <c r="I12" s="163">
        <v>175.9</v>
      </c>
      <c r="J12" s="164"/>
      <c r="K12" s="164"/>
      <c r="L12" s="164"/>
      <c r="M12" s="164"/>
      <c r="N12" s="164"/>
      <c r="O12" s="164"/>
      <c r="P12" s="164"/>
    </row>
    <row r="13" spans="1:16" ht="72">
      <c r="A13" s="150" t="s">
        <v>115</v>
      </c>
      <c r="B13" s="151"/>
      <c r="C13" s="152"/>
      <c r="D13" s="161" t="s">
        <v>114</v>
      </c>
      <c r="E13" s="165"/>
      <c r="F13" s="165"/>
      <c r="G13" s="165"/>
      <c r="H13" s="165"/>
      <c r="I13" s="165"/>
      <c r="J13" s="37"/>
      <c r="K13" s="37"/>
      <c r="L13" s="37"/>
      <c r="M13" s="37"/>
      <c r="N13" s="37"/>
      <c r="O13" s="37"/>
      <c r="P13" s="37"/>
    </row>
    <row r="14" spans="1:16" ht="25.5">
      <c r="A14" s="150" t="s">
        <v>116</v>
      </c>
      <c r="B14" s="155" t="s">
        <v>117</v>
      </c>
      <c r="C14" s="156" t="s">
        <v>118</v>
      </c>
      <c r="D14" s="157" t="s">
        <v>119</v>
      </c>
      <c r="E14" s="158" t="s">
        <v>479</v>
      </c>
      <c r="F14" s="166">
        <v>37</v>
      </c>
      <c r="G14" s="166"/>
      <c r="H14" s="166"/>
      <c r="I14" s="166">
        <v>37</v>
      </c>
      <c r="J14" s="37"/>
      <c r="K14" s="37"/>
      <c r="L14" s="37"/>
      <c r="M14" s="37"/>
      <c r="N14" s="37"/>
      <c r="O14" s="37"/>
      <c r="P14" s="37"/>
    </row>
    <row r="15" spans="1:16" ht="12.75">
      <c r="A15" s="150" t="s">
        <v>120</v>
      </c>
      <c r="B15" s="155" t="s">
        <v>121</v>
      </c>
      <c r="C15" s="156" t="s">
        <v>122</v>
      </c>
      <c r="D15" s="157" t="s">
        <v>123</v>
      </c>
      <c r="E15" s="158" t="s">
        <v>479</v>
      </c>
      <c r="F15" s="166">
        <v>38.9</v>
      </c>
      <c r="G15" s="166"/>
      <c r="H15" s="166"/>
      <c r="I15" s="166">
        <v>38.9</v>
      </c>
      <c r="J15" s="37"/>
      <c r="K15" s="37"/>
      <c r="L15" s="37"/>
      <c r="M15" s="37"/>
      <c r="N15" s="37"/>
      <c r="O15" s="37"/>
      <c r="P15" s="37"/>
    </row>
    <row r="16" spans="1:16" ht="12.75">
      <c r="A16" s="150" t="s">
        <v>179</v>
      </c>
      <c r="B16" s="155" t="s">
        <v>180</v>
      </c>
      <c r="C16" s="156" t="s">
        <v>181</v>
      </c>
      <c r="D16" s="157" t="s">
        <v>182</v>
      </c>
      <c r="E16" s="158" t="s">
        <v>479</v>
      </c>
      <c r="F16" s="166">
        <v>100</v>
      </c>
      <c r="G16" s="166"/>
      <c r="H16" s="166"/>
      <c r="I16" s="166">
        <v>100</v>
      </c>
      <c r="J16" s="37"/>
      <c r="K16" s="37"/>
      <c r="L16" s="37"/>
      <c r="M16" s="37"/>
      <c r="N16" s="37"/>
      <c r="O16" s="37"/>
      <c r="P16" s="37"/>
    </row>
    <row r="17" spans="1:16" ht="12.75">
      <c r="A17" s="150" t="s">
        <v>195</v>
      </c>
      <c r="B17" s="151"/>
      <c r="C17" s="152"/>
      <c r="D17" s="153" t="s">
        <v>196</v>
      </c>
      <c r="E17" s="158"/>
      <c r="F17" s="165">
        <v>1540.3</v>
      </c>
      <c r="G17" s="166"/>
      <c r="H17" s="166"/>
      <c r="I17" s="165">
        <v>1540.3</v>
      </c>
      <c r="J17" s="37"/>
      <c r="K17" s="37"/>
      <c r="L17" s="37"/>
      <c r="M17" s="37"/>
      <c r="N17" s="37"/>
      <c r="O17" s="37"/>
      <c r="P17" s="37"/>
    </row>
    <row r="18" spans="1:16" ht="12.75">
      <c r="A18" s="150" t="s">
        <v>197</v>
      </c>
      <c r="B18" s="151"/>
      <c r="C18" s="152"/>
      <c r="D18" s="153" t="s">
        <v>196</v>
      </c>
      <c r="E18" s="158"/>
      <c r="F18" s="166"/>
      <c r="G18" s="166"/>
      <c r="H18" s="166"/>
      <c r="I18" s="166"/>
      <c r="J18" s="37"/>
      <c r="K18" s="37"/>
      <c r="L18" s="37"/>
      <c r="M18" s="37"/>
      <c r="N18" s="37"/>
      <c r="O18" s="37"/>
      <c r="P18" s="37"/>
    </row>
    <row r="19" spans="1:16" ht="63.75">
      <c r="A19" s="150" t="s">
        <v>198</v>
      </c>
      <c r="B19" s="155" t="s">
        <v>199</v>
      </c>
      <c r="C19" s="156" t="s">
        <v>200</v>
      </c>
      <c r="D19" s="157" t="s">
        <v>201</v>
      </c>
      <c r="E19" s="158" t="s">
        <v>479</v>
      </c>
      <c r="F19" s="167">
        <v>444.82</v>
      </c>
      <c r="G19" s="166"/>
      <c r="H19" s="166"/>
      <c r="I19" s="167">
        <v>444.82</v>
      </c>
      <c r="J19" s="37"/>
      <c r="K19" s="37"/>
      <c r="L19" s="37"/>
      <c r="M19" s="37"/>
      <c r="N19" s="37"/>
      <c r="O19" s="37"/>
      <c r="P19" s="37"/>
    </row>
    <row r="20" spans="1:16" ht="12.75">
      <c r="A20" s="150" t="s">
        <v>228</v>
      </c>
      <c r="B20" s="155" t="s">
        <v>180</v>
      </c>
      <c r="C20" s="156" t="s">
        <v>181</v>
      </c>
      <c r="D20" s="157" t="s">
        <v>182</v>
      </c>
      <c r="E20" s="158" t="s">
        <v>479</v>
      </c>
      <c r="F20" s="167">
        <v>1095.48</v>
      </c>
      <c r="G20" s="166"/>
      <c r="H20" s="166"/>
      <c r="I20" s="167">
        <v>1095.48</v>
      </c>
      <c r="J20" s="37"/>
      <c r="K20" s="37"/>
      <c r="L20" s="37"/>
      <c r="M20" s="37"/>
      <c r="N20" s="37"/>
      <c r="O20" s="37"/>
      <c r="P20" s="37"/>
    </row>
    <row r="21" spans="1:16" ht="25.5">
      <c r="A21" s="150" t="s">
        <v>229</v>
      </c>
      <c r="B21" s="151"/>
      <c r="C21" s="152"/>
      <c r="D21" s="153" t="s">
        <v>230</v>
      </c>
      <c r="E21" s="166"/>
      <c r="F21" s="168">
        <v>47.829</v>
      </c>
      <c r="G21" s="166"/>
      <c r="H21" s="166"/>
      <c r="I21" s="168">
        <v>47.829</v>
      </c>
      <c r="J21" s="37"/>
      <c r="K21" s="37"/>
      <c r="L21" s="37"/>
      <c r="M21" s="37"/>
      <c r="N21" s="37"/>
      <c r="O21" s="37"/>
      <c r="P21" s="37"/>
    </row>
    <row r="22" spans="1:16" ht="25.5">
      <c r="A22" s="150" t="s">
        <v>231</v>
      </c>
      <c r="B22" s="151"/>
      <c r="C22" s="152"/>
      <c r="D22" s="153" t="s">
        <v>230</v>
      </c>
      <c r="E22" s="166"/>
      <c r="F22" s="166"/>
      <c r="G22" s="166"/>
      <c r="H22" s="166"/>
      <c r="I22" s="166"/>
      <c r="J22" s="37"/>
      <c r="K22" s="37"/>
      <c r="L22" s="37"/>
      <c r="M22" s="37"/>
      <c r="N22" s="37"/>
      <c r="O22" s="37"/>
      <c r="P22" s="37"/>
    </row>
    <row r="23" spans="1:16" ht="51">
      <c r="A23" s="155" t="s">
        <v>335</v>
      </c>
      <c r="B23" s="155" t="s">
        <v>336</v>
      </c>
      <c r="C23" s="156" t="s">
        <v>199</v>
      </c>
      <c r="D23" s="157" t="s">
        <v>337</v>
      </c>
      <c r="E23" s="158" t="s">
        <v>479</v>
      </c>
      <c r="F23" s="169">
        <v>27.199</v>
      </c>
      <c r="G23" s="166"/>
      <c r="H23" s="166"/>
      <c r="I23" s="169">
        <v>27.199</v>
      </c>
      <c r="J23" s="37"/>
      <c r="K23" s="37"/>
      <c r="L23" s="37"/>
      <c r="M23" s="37"/>
      <c r="N23" s="37"/>
      <c r="O23" s="37"/>
      <c r="P23" s="37"/>
    </row>
    <row r="24" spans="1:16" ht="12.75">
      <c r="A24" s="150" t="s">
        <v>350</v>
      </c>
      <c r="B24" s="155" t="s">
        <v>110</v>
      </c>
      <c r="C24" s="156" t="s">
        <v>111</v>
      </c>
      <c r="D24" s="157" t="s">
        <v>112</v>
      </c>
      <c r="E24" s="158" t="s">
        <v>479</v>
      </c>
      <c r="F24" s="169">
        <v>20.63</v>
      </c>
      <c r="G24" s="166"/>
      <c r="H24" s="166"/>
      <c r="I24" s="169">
        <v>20.63</v>
      </c>
      <c r="J24" s="37"/>
      <c r="K24" s="37"/>
      <c r="L24" s="37"/>
      <c r="M24" s="37"/>
      <c r="N24" s="37"/>
      <c r="O24" s="37"/>
      <c r="P24" s="37"/>
    </row>
    <row r="25" spans="1:16" ht="14.25">
      <c r="A25" s="150" t="s">
        <v>351</v>
      </c>
      <c r="B25" s="151"/>
      <c r="C25" s="152"/>
      <c r="D25" s="170" t="s">
        <v>352</v>
      </c>
      <c r="E25" s="166"/>
      <c r="F25" s="168">
        <v>187.398</v>
      </c>
      <c r="G25" s="166"/>
      <c r="H25" s="166"/>
      <c r="I25" s="168">
        <v>187.398</v>
      </c>
      <c r="J25" s="37"/>
      <c r="K25" s="37"/>
      <c r="L25" s="37"/>
      <c r="M25" s="37"/>
      <c r="N25" s="37"/>
      <c r="O25" s="37"/>
      <c r="P25" s="37"/>
    </row>
    <row r="26" spans="1:16" ht="14.25">
      <c r="A26" s="150" t="s">
        <v>353</v>
      </c>
      <c r="B26" s="151"/>
      <c r="C26" s="152"/>
      <c r="D26" s="170" t="s">
        <v>352</v>
      </c>
      <c r="E26" s="166"/>
      <c r="F26" s="166"/>
      <c r="G26" s="166"/>
      <c r="H26" s="166"/>
      <c r="I26" s="166"/>
      <c r="J26" s="37"/>
      <c r="K26" s="37"/>
      <c r="L26" s="37"/>
      <c r="M26" s="37"/>
      <c r="N26" s="37"/>
      <c r="O26" s="37"/>
      <c r="P26" s="37"/>
    </row>
    <row r="27" spans="1:16" ht="12.75">
      <c r="A27" s="150" t="s">
        <v>358</v>
      </c>
      <c r="B27" s="155" t="s">
        <v>359</v>
      </c>
      <c r="C27" s="156" t="s">
        <v>356</v>
      </c>
      <c r="D27" s="157" t="s">
        <v>360</v>
      </c>
      <c r="E27" s="158" t="s">
        <v>479</v>
      </c>
      <c r="F27" s="169">
        <v>50.898</v>
      </c>
      <c r="G27" s="166"/>
      <c r="H27" s="166"/>
      <c r="I27" s="169">
        <v>50.898</v>
      </c>
      <c r="J27" s="37"/>
      <c r="K27" s="37"/>
      <c r="L27" s="37"/>
      <c r="M27" s="37"/>
      <c r="N27" s="37"/>
      <c r="O27" s="37"/>
      <c r="P27" s="37"/>
    </row>
    <row r="28" spans="1:16" ht="12.75">
      <c r="A28" s="155" t="s">
        <v>365</v>
      </c>
      <c r="B28" s="155" t="s">
        <v>366</v>
      </c>
      <c r="C28" s="156" t="s">
        <v>203</v>
      </c>
      <c r="D28" s="157" t="s">
        <v>367</v>
      </c>
      <c r="E28" s="158" t="s">
        <v>479</v>
      </c>
      <c r="F28" s="169">
        <v>23</v>
      </c>
      <c r="G28" s="166"/>
      <c r="H28" s="166"/>
      <c r="I28" s="169">
        <v>23</v>
      </c>
      <c r="J28" s="37"/>
      <c r="K28" s="37"/>
      <c r="L28" s="37"/>
      <c r="M28" s="37"/>
      <c r="N28" s="37"/>
      <c r="O28" s="37"/>
      <c r="P28" s="37"/>
    </row>
    <row r="29" spans="1:16" ht="12.75">
      <c r="A29" s="155" t="s">
        <v>368</v>
      </c>
      <c r="B29" s="155" t="s">
        <v>369</v>
      </c>
      <c r="C29" s="156" t="s">
        <v>370</v>
      </c>
      <c r="D29" s="157" t="s">
        <v>371</v>
      </c>
      <c r="E29" s="158" t="s">
        <v>479</v>
      </c>
      <c r="F29" s="171">
        <v>13.5</v>
      </c>
      <c r="G29" s="172"/>
      <c r="H29" s="172"/>
      <c r="I29" s="171">
        <v>13.5</v>
      </c>
      <c r="J29" s="37"/>
      <c r="K29" s="37"/>
      <c r="L29" s="37"/>
      <c r="M29" s="37"/>
      <c r="N29" s="37"/>
      <c r="O29" s="37"/>
      <c r="P29" s="37"/>
    </row>
    <row r="30" spans="1:16" ht="12.75">
      <c r="A30" s="150" t="s">
        <v>372</v>
      </c>
      <c r="B30" s="155" t="s">
        <v>180</v>
      </c>
      <c r="C30" s="156" t="s">
        <v>181</v>
      </c>
      <c r="D30" s="157" t="s">
        <v>182</v>
      </c>
      <c r="E30" s="158" t="s">
        <v>479</v>
      </c>
      <c r="F30" s="171">
        <v>100</v>
      </c>
      <c r="G30" s="172"/>
      <c r="H30" s="172"/>
      <c r="I30" s="171">
        <v>100</v>
      </c>
      <c r="J30" s="37"/>
      <c r="K30" s="37"/>
      <c r="L30" s="37"/>
      <c r="M30" s="37"/>
      <c r="N30" s="37"/>
      <c r="O30" s="37"/>
      <c r="P30" s="37"/>
    </row>
    <row r="31" spans="1:16" ht="28.5">
      <c r="A31" s="150" t="s">
        <v>373</v>
      </c>
      <c r="B31" s="151"/>
      <c r="C31" s="152"/>
      <c r="D31" s="170" t="s">
        <v>374</v>
      </c>
      <c r="E31" s="166"/>
      <c r="F31" s="168">
        <v>1578.282</v>
      </c>
      <c r="G31" s="166"/>
      <c r="H31" s="166"/>
      <c r="I31" s="168">
        <v>1578.282</v>
      </c>
      <c r="J31" s="37"/>
      <c r="K31" s="37"/>
      <c r="L31" s="37"/>
      <c r="M31" s="37"/>
      <c r="N31" s="37"/>
      <c r="O31" s="37"/>
      <c r="P31" s="37"/>
    </row>
    <row r="32" spans="1:16" ht="28.5">
      <c r="A32" s="150" t="s">
        <v>375</v>
      </c>
      <c r="B32" s="151"/>
      <c r="C32" s="152"/>
      <c r="D32" s="170" t="s">
        <v>374</v>
      </c>
      <c r="E32" s="166"/>
      <c r="F32" s="166"/>
      <c r="G32" s="166"/>
      <c r="H32" s="166"/>
      <c r="I32" s="166"/>
      <c r="J32" s="37"/>
      <c r="K32" s="37"/>
      <c r="L32" s="37"/>
      <c r="M32" s="37"/>
      <c r="N32" s="37"/>
      <c r="O32" s="37"/>
      <c r="P32" s="37"/>
    </row>
    <row r="33" spans="1:16" ht="38.25">
      <c r="A33" s="155" t="s">
        <v>379</v>
      </c>
      <c r="B33" s="155" t="s">
        <v>380</v>
      </c>
      <c r="C33" s="156" t="s">
        <v>381</v>
      </c>
      <c r="D33" s="157" t="s">
        <v>382</v>
      </c>
      <c r="E33" s="158" t="s">
        <v>479</v>
      </c>
      <c r="F33" s="169">
        <v>141.032</v>
      </c>
      <c r="G33" s="166"/>
      <c r="H33" s="166"/>
      <c r="I33" s="169">
        <v>141.032</v>
      </c>
      <c r="J33" s="37"/>
      <c r="K33" s="37"/>
      <c r="L33" s="37"/>
      <c r="M33" s="37"/>
      <c r="N33" s="37"/>
      <c r="O33" s="37"/>
      <c r="P33" s="37"/>
    </row>
    <row r="34" spans="1:16" ht="38.25">
      <c r="A34" s="150" t="s">
        <v>383</v>
      </c>
      <c r="B34" s="155" t="s">
        <v>384</v>
      </c>
      <c r="C34" s="156" t="s">
        <v>381</v>
      </c>
      <c r="D34" s="157" t="s">
        <v>45</v>
      </c>
      <c r="E34" s="158" t="s">
        <v>479</v>
      </c>
      <c r="F34" s="169">
        <v>936</v>
      </c>
      <c r="G34" s="166"/>
      <c r="H34" s="166"/>
      <c r="I34" s="169">
        <v>936</v>
      </c>
      <c r="J34" s="37"/>
      <c r="K34" s="37"/>
      <c r="L34" s="37"/>
      <c r="M34" s="37"/>
      <c r="N34" s="37"/>
      <c r="O34" s="37"/>
      <c r="P34" s="37"/>
    </row>
    <row r="35" spans="1:16" ht="12.75">
      <c r="A35" s="150" t="s">
        <v>385</v>
      </c>
      <c r="B35" s="155" t="s">
        <v>386</v>
      </c>
      <c r="C35" s="156" t="s">
        <v>381</v>
      </c>
      <c r="D35" s="157" t="s">
        <v>387</v>
      </c>
      <c r="E35" s="158" t="s">
        <v>479</v>
      </c>
      <c r="F35" s="169">
        <v>501.25</v>
      </c>
      <c r="G35" s="166"/>
      <c r="H35" s="166"/>
      <c r="I35" s="169">
        <v>501.25</v>
      </c>
      <c r="J35" s="37"/>
      <c r="K35" s="37"/>
      <c r="L35" s="37"/>
      <c r="M35" s="37"/>
      <c r="N35" s="37"/>
      <c r="O35" s="37"/>
      <c r="P35" s="37"/>
    </row>
    <row r="36" spans="1:16" ht="15">
      <c r="A36" s="173"/>
      <c r="B36" s="173"/>
      <c r="C36" s="174"/>
      <c r="D36" s="175" t="s">
        <v>480</v>
      </c>
      <c r="E36" s="176"/>
      <c r="F36" s="177">
        <v>3698.119</v>
      </c>
      <c r="G36" s="178"/>
      <c r="H36" s="178"/>
      <c r="I36" s="177">
        <v>3698.119</v>
      </c>
      <c r="J36" s="37"/>
      <c r="K36" s="37"/>
      <c r="L36" s="37"/>
      <c r="M36" s="37"/>
      <c r="N36" s="37"/>
      <c r="O36" s="37"/>
      <c r="P36" s="37"/>
    </row>
    <row r="37" spans="1:16" ht="12.75">
      <c r="A37" s="134"/>
      <c r="B37" s="134"/>
      <c r="C37" s="134"/>
      <c r="D37" s="134"/>
      <c r="E37" s="134"/>
      <c r="F37" s="134"/>
      <c r="G37" s="134"/>
      <c r="H37" s="134"/>
      <c r="I37" s="134"/>
      <c r="J37" s="37"/>
      <c r="K37" s="37"/>
      <c r="L37" s="37"/>
      <c r="M37" s="37"/>
      <c r="N37" s="37"/>
      <c r="O37" s="37"/>
      <c r="P37" s="37"/>
    </row>
    <row r="38" spans="1:16" ht="15.75">
      <c r="A38" s="179" t="s">
        <v>481</v>
      </c>
      <c r="B38" s="179"/>
      <c r="C38" s="179"/>
      <c r="D38" s="179"/>
      <c r="E38" s="179"/>
      <c r="F38" s="179"/>
      <c r="G38" s="179"/>
      <c r="H38" s="179"/>
      <c r="I38" s="179"/>
      <c r="J38" s="37"/>
      <c r="K38" s="37"/>
      <c r="L38" s="37"/>
      <c r="M38" s="37"/>
      <c r="N38" s="37"/>
      <c r="O38" s="37"/>
      <c r="P38" s="37"/>
    </row>
    <row r="39" spans="1:16" ht="12.75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</row>
    <row r="41" spans="1:16" ht="12.75">
      <c r="A41" s="180"/>
      <c r="B41" s="180"/>
      <c r="C41" s="180"/>
      <c r="D41" s="180"/>
      <c r="E41" s="180"/>
      <c r="F41" s="180"/>
      <c r="G41" s="180"/>
      <c r="H41" s="180"/>
      <c r="I41" s="180"/>
      <c r="J41" s="182"/>
      <c r="K41" s="182"/>
      <c r="L41" s="182"/>
      <c r="M41" s="182"/>
      <c r="N41" s="182"/>
      <c r="O41" s="182"/>
      <c r="P41" s="182"/>
    </row>
    <row r="42" spans="1:16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</sheetData>
  <sheetProtection/>
  <mergeCells count="9">
    <mergeCell ref="A40:P40"/>
    <mergeCell ref="A41:I41"/>
    <mergeCell ref="A42:P42"/>
    <mergeCell ref="A1:I1"/>
    <mergeCell ref="G3:I3"/>
    <mergeCell ref="G4:H4"/>
    <mergeCell ref="A5:I5"/>
    <mergeCell ref="A38:I38"/>
    <mergeCell ref="A39:P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52">
      <selection activeCell="R8" sqref="R8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5.25390625" style="0" customWidth="1"/>
    <col min="4" max="4" width="46.25390625" style="0" customWidth="1"/>
    <col min="5" max="5" width="38.625" style="0" customWidth="1"/>
    <col min="6" max="8" width="18.125" style="0" customWidth="1"/>
    <col min="9" max="9" width="3.75390625" style="0" customWidth="1"/>
  </cols>
  <sheetData>
    <row r="1" spans="1:16" ht="15.75">
      <c r="A1" s="130"/>
      <c r="B1" s="130"/>
      <c r="C1" s="130"/>
      <c r="D1" s="130"/>
      <c r="E1" s="130"/>
      <c r="F1" s="130"/>
      <c r="G1" s="130"/>
      <c r="H1" s="130"/>
      <c r="I1" s="131"/>
      <c r="J1" s="131"/>
      <c r="K1" s="131"/>
      <c r="L1" s="131"/>
      <c r="M1" s="131"/>
      <c r="N1" s="131"/>
      <c r="O1" s="131"/>
      <c r="P1" s="131"/>
    </row>
    <row r="2" spans="1:16" ht="66.75" customHeight="1">
      <c r="A2" s="134"/>
      <c r="B2" s="134"/>
      <c r="C2" s="134"/>
      <c r="D2" s="135"/>
      <c r="E2" s="135"/>
      <c r="F2" s="137" t="s">
        <v>482</v>
      </c>
      <c r="G2" s="137"/>
      <c r="H2" s="137"/>
      <c r="I2" s="138"/>
      <c r="J2" s="138"/>
      <c r="K2" s="138"/>
      <c r="L2" s="138"/>
      <c r="M2" s="138"/>
      <c r="N2" s="138"/>
      <c r="O2" s="138"/>
      <c r="P2" s="138"/>
    </row>
    <row r="3" spans="1:16" ht="67.5" customHeight="1">
      <c r="A3" s="139" t="s">
        <v>483</v>
      </c>
      <c r="B3" s="140"/>
      <c r="C3" s="140"/>
      <c r="D3" s="140"/>
      <c r="E3" s="140"/>
      <c r="F3" s="140"/>
      <c r="G3" s="140"/>
      <c r="H3" s="140"/>
      <c r="I3" s="138"/>
      <c r="J3" s="138"/>
      <c r="K3" s="138"/>
      <c r="L3" s="138"/>
      <c r="M3" s="138"/>
      <c r="N3" s="138"/>
      <c r="O3" s="138"/>
      <c r="P3" s="138"/>
    </row>
    <row r="4" spans="1:16" ht="18.75">
      <c r="A4" s="183"/>
      <c r="B4" s="184"/>
      <c r="C4" s="184"/>
      <c r="D4" s="144"/>
      <c r="E4" s="144"/>
      <c r="F4" s="144"/>
      <c r="G4" s="145"/>
      <c r="H4" s="185" t="s">
        <v>484</v>
      </c>
      <c r="I4" s="138"/>
      <c r="J4" s="138"/>
      <c r="K4" s="138"/>
      <c r="L4" s="138"/>
      <c r="M4" s="138"/>
      <c r="N4" s="138"/>
      <c r="O4" s="138"/>
      <c r="P4" s="138"/>
    </row>
    <row r="5" spans="1:16" ht="79.5">
      <c r="A5" s="147" t="s">
        <v>470</v>
      </c>
      <c r="B5" s="147" t="s">
        <v>471</v>
      </c>
      <c r="C5" s="147" t="s">
        <v>472</v>
      </c>
      <c r="D5" s="147" t="s">
        <v>473</v>
      </c>
      <c r="E5" s="149" t="s">
        <v>485</v>
      </c>
      <c r="F5" s="186" t="s">
        <v>3</v>
      </c>
      <c r="G5" s="149" t="s">
        <v>4</v>
      </c>
      <c r="H5" s="149" t="s">
        <v>486</v>
      </c>
      <c r="I5" s="187"/>
      <c r="J5" s="187"/>
      <c r="K5" s="187"/>
      <c r="L5" s="187"/>
      <c r="M5" s="187"/>
      <c r="N5" s="187"/>
      <c r="O5" s="187"/>
      <c r="P5" s="187"/>
    </row>
    <row r="6" spans="1:16" ht="15.75">
      <c r="A6" s="188" t="s">
        <v>87</v>
      </c>
      <c r="B6" s="147"/>
      <c r="C6" s="147"/>
      <c r="D6" s="189" t="s">
        <v>88</v>
      </c>
      <c r="E6" s="149"/>
      <c r="F6" s="190">
        <f>F8+F10+F11+F12+F9</f>
        <v>321.775</v>
      </c>
      <c r="G6" s="191"/>
      <c r="H6" s="191">
        <f aca="true" t="shared" si="0" ref="H6:H14">F6</f>
        <v>321.775</v>
      </c>
      <c r="I6" s="187"/>
      <c r="J6" s="187"/>
      <c r="K6" s="187"/>
      <c r="L6" s="187"/>
      <c r="M6" s="187"/>
      <c r="N6" s="187"/>
      <c r="O6" s="187"/>
      <c r="P6" s="187"/>
    </row>
    <row r="7" spans="1:16" ht="28.5">
      <c r="A7" s="188" t="s">
        <v>89</v>
      </c>
      <c r="B7" s="147"/>
      <c r="C7" s="147"/>
      <c r="D7" s="189" t="s">
        <v>487</v>
      </c>
      <c r="E7" s="149"/>
      <c r="F7" s="190"/>
      <c r="G7" s="191"/>
      <c r="H7" s="191">
        <f t="shared" si="0"/>
        <v>0</v>
      </c>
      <c r="I7" s="187"/>
      <c r="J7" s="187"/>
      <c r="K7" s="187"/>
      <c r="L7" s="187"/>
      <c r="M7" s="187"/>
      <c r="N7" s="187"/>
      <c r="O7" s="187"/>
      <c r="P7" s="187"/>
    </row>
    <row r="8" spans="1:16" ht="47.25">
      <c r="A8" s="188" t="s">
        <v>97</v>
      </c>
      <c r="B8" s="147">
        <v>3202</v>
      </c>
      <c r="C8" s="147">
        <v>1030</v>
      </c>
      <c r="D8" s="192" t="s">
        <v>100</v>
      </c>
      <c r="E8" s="193" t="s">
        <v>488</v>
      </c>
      <c r="F8" s="194">
        <v>128.675</v>
      </c>
      <c r="G8" s="191"/>
      <c r="H8" s="191">
        <f t="shared" si="0"/>
        <v>128.675</v>
      </c>
      <c r="I8" s="187"/>
      <c r="J8" s="187"/>
      <c r="K8" s="187"/>
      <c r="L8" s="187"/>
      <c r="M8" s="187"/>
      <c r="N8" s="187"/>
      <c r="O8" s="187"/>
      <c r="P8" s="187"/>
    </row>
    <row r="9" spans="1:16" ht="51">
      <c r="A9" s="188" t="s">
        <v>101</v>
      </c>
      <c r="B9" s="147">
        <v>3400</v>
      </c>
      <c r="C9" s="147">
        <v>1090</v>
      </c>
      <c r="D9" s="192" t="s">
        <v>104</v>
      </c>
      <c r="E9" s="193" t="s">
        <v>489</v>
      </c>
      <c r="F9" s="194">
        <v>60</v>
      </c>
      <c r="G9" s="191"/>
      <c r="H9" s="191">
        <f t="shared" si="0"/>
        <v>60</v>
      </c>
      <c r="I9" s="187"/>
      <c r="J9" s="187"/>
      <c r="K9" s="187"/>
      <c r="L9" s="187"/>
      <c r="M9" s="187"/>
      <c r="N9" s="187"/>
      <c r="O9" s="187"/>
      <c r="P9" s="187"/>
    </row>
    <row r="10" spans="1:16" ht="51">
      <c r="A10" s="188" t="s">
        <v>109</v>
      </c>
      <c r="B10" s="147">
        <v>8600</v>
      </c>
      <c r="C10" s="188" t="s">
        <v>111</v>
      </c>
      <c r="D10" s="192" t="s">
        <v>112</v>
      </c>
      <c r="E10" s="193" t="s">
        <v>490</v>
      </c>
      <c r="F10" s="194">
        <v>50</v>
      </c>
      <c r="G10" s="191"/>
      <c r="H10" s="191">
        <f t="shared" si="0"/>
        <v>50</v>
      </c>
      <c r="I10" s="187"/>
      <c r="J10" s="187"/>
      <c r="K10" s="187"/>
      <c r="L10" s="187"/>
      <c r="M10" s="187"/>
      <c r="N10" s="187"/>
      <c r="O10" s="187"/>
      <c r="P10" s="187"/>
    </row>
    <row r="11" spans="1:16" ht="25.5">
      <c r="A11" s="188" t="s">
        <v>109</v>
      </c>
      <c r="B11" s="147">
        <v>8600</v>
      </c>
      <c r="C11" s="188" t="s">
        <v>111</v>
      </c>
      <c r="D11" s="192" t="s">
        <v>112</v>
      </c>
      <c r="E11" s="193" t="s">
        <v>491</v>
      </c>
      <c r="F11" s="194">
        <v>12</v>
      </c>
      <c r="G11" s="191"/>
      <c r="H11" s="191">
        <f t="shared" si="0"/>
        <v>12</v>
      </c>
      <c r="I11" s="187"/>
      <c r="J11" s="187"/>
      <c r="K11" s="187"/>
      <c r="L11" s="187"/>
      <c r="M11" s="187"/>
      <c r="N11" s="187"/>
      <c r="O11" s="187"/>
      <c r="P11" s="187"/>
    </row>
    <row r="12" spans="1:16" ht="25.5">
      <c r="A12" s="188" t="s">
        <v>109</v>
      </c>
      <c r="B12" s="147">
        <v>8600</v>
      </c>
      <c r="C12" s="188" t="s">
        <v>111</v>
      </c>
      <c r="D12" s="192" t="s">
        <v>112</v>
      </c>
      <c r="E12" s="193" t="s">
        <v>492</v>
      </c>
      <c r="F12" s="194">
        <v>71.1</v>
      </c>
      <c r="G12" s="191"/>
      <c r="H12" s="191">
        <f t="shared" si="0"/>
        <v>71.1</v>
      </c>
      <c r="I12" s="187"/>
      <c r="J12" s="187"/>
      <c r="K12" s="187"/>
      <c r="L12" s="187"/>
      <c r="M12" s="187"/>
      <c r="N12" s="187"/>
      <c r="O12" s="187"/>
      <c r="P12" s="187"/>
    </row>
    <row r="13" spans="1:16" ht="28.5">
      <c r="A13" s="188" t="s">
        <v>113</v>
      </c>
      <c r="B13" s="188"/>
      <c r="C13" s="147"/>
      <c r="D13" s="189" t="s">
        <v>493</v>
      </c>
      <c r="E13" s="193"/>
      <c r="F13" s="190">
        <f>F17+F18+F23+F24+F28+F29+F30+F31+F19+F15+F16+F20+F21+F22+F25+F26</f>
        <v>862.2119999999999</v>
      </c>
      <c r="G13" s="191">
        <v>37</v>
      </c>
      <c r="H13" s="191">
        <f t="shared" si="0"/>
        <v>862.2119999999999</v>
      </c>
      <c r="I13" s="187"/>
      <c r="J13" s="187"/>
      <c r="K13" s="187"/>
      <c r="L13" s="187"/>
      <c r="M13" s="187"/>
      <c r="N13" s="187"/>
      <c r="O13" s="187"/>
      <c r="P13" s="187"/>
    </row>
    <row r="14" spans="1:16" ht="28.5">
      <c r="A14" s="188" t="s">
        <v>115</v>
      </c>
      <c r="B14" s="147"/>
      <c r="C14" s="147"/>
      <c r="D14" s="189" t="s">
        <v>493</v>
      </c>
      <c r="E14" s="193"/>
      <c r="F14" s="190"/>
      <c r="G14" s="191"/>
      <c r="H14" s="191">
        <f t="shared" si="0"/>
        <v>0</v>
      </c>
      <c r="I14" s="187"/>
      <c r="J14" s="187"/>
      <c r="K14" s="187"/>
      <c r="L14" s="187"/>
      <c r="M14" s="187"/>
      <c r="N14" s="187"/>
      <c r="O14" s="187"/>
      <c r="P14" s="187"/>
    </row>
    <row r="15" spans="1:16" ht="30">
      <c r="A15" s="195" t="s">
        <v>116</v>
      </c>
      <c r="B15" s="196">
        <v>2010</v>
      </c>
      <c r="C15" s="195" t="s">
        <v>118</v>
      </c>
      <c r="D15" s="197" t="s">
        <v>119</v>
      </c>
      <c r="E15" s="198" t="s">
        <v>494</v>
      </c>
      <c r="F15" s="194">
        <v>6</v>
      </c>
      <c r="G15" s="199">
        <v>37</v>
      </c>
      <c r="H15" s="199">
        <f>F15+G15</f>
        <v>43</v>
      </c>
      <c r="I15" s="187"/>
      <c r="J15" s="187"/>
      <c r="K15" s="187"/>
      <c r="L15" s="187"/>
      <c r="M15" s="187"/>
      <c r="N15" s="187"/>
      <c r="O15" s="187"/>
      <c r="P15" s="187"/>
    </row>
    <row r="16" spans="1:16" ht="38.25">
      <c r="A16" s="195" t="s">
        <v>116</v>
      </c>
      <c r="B16" s="196">
        <v>2010</v>
      </c>
      <c r="C16" s="196">
        <v>731</v>
      </c>
      <c r="D16" s="197" t="s">
        <v>119</v>
      </c>
      <c r="E16" s="198" t="s">
        <v>495</v>
      </c>
      <c r="F16" s="194">
        <v>70</v>
      </c>
      <c r="G16" s="199"/>
      <c r="H16" s="199">
        <f aca="true" t="shared" si="1" ref="H16:H31">F16+G16</f>
        <v>70</v>
      </c>
      <c r="I16" s="187"/>
      <c r="J16" s="187"/>
      <c r="K16" s="187"/>
      <c r="L16" s="187"/>
      <c r="M16" s="187"/>
      <c r="N16" s="187"/>
      <c r="O16" s="187"/>
      <c r="P16" s="187"/>
    </row>
    <row r="17" spans="1:16" ht="25.5">
      <c r="A17" s="195" t="s">
        <v>120</v>
      </c>
      <c r="B17" s="196">
        <v>2180</v>
      </c>
      <c r="C17" s="195" t="s">
        <v>122</v>
      </c>
      <c r="D17" s="200" t="s">
        <v>123</v>
      </c>
      <c r="E17" s="198" t="s">
        <v>494</v>
      </c>
      <c r="F17" s="194">
        <v>40.15</v>
      </c>
      <c r="G17" s="199"/>
      <c r="H17" s="199">
        <f t="shared" si="1"/>
        <v>40.15</v>
      </c>
      <c r="I17" s="187"/>
      <c r="J17" s="187"/>
      <c r="K17" s="187"/>
      <c r="L17" s="187"/>
      <c r="M17" s="187"/>
      <c r="N17" s="187"/>
      <c r="O17" s="187"/>
      <c r="P17" s="187"/>
    </row>
    <row r="18" spans="1:16" ht="38.25">
      <c r="A18" s="195" t="s">
        <v>120</v>
      </c>
      <c r="B18" s="196">
        <v>2180</v>
      </c>
      <c r="C18" s="195" t="s">
        <v>122</v>
      </c>
      <c r="D18" s="200" t="s">
        <v>123</v>
      </c>
      <c r="E18" s="198" t="s">
        <v>495</v>
      </c>
      <c r="F18" s="194">
        <v>118</v>
      </c>
      <c r="G18" s="199"/>
      <c r="H18" s="199">
        <f t="shared" si="1"/>
        <v>118</v>
      </c>
      <c r="I18" s="187"/>
      <c r="J18" s="187"/>
      <c r="K18" s="187"/>
      <c r="L18" s="187"/>
      <c r="M18" s="187"/>
      <c r="N18" s="187"/>
      <c r="O18" s="187"/>
      <c r="P18" s="187"/>
    </row>
    <row r="19" spans="1:16" ht="38.25">
      <c r="A19" s="195" t="s">
        <v>120</v>
      </c>
      <c r="B19" s="196">
        <v>2180</v>
      </c>
      <c r="C19" s="195" t="s">
        <v>122</v>
      </c>
      <c r="D19" s="200" t="s">
        <v>123</v>
      </c>
      <c r="E19" s="198" t="s">
        <v>496</v>
      </c>
      <c r="F19" s="194">
        <v>30.752</v>
      </c>
      <c r="G19" s="199"/>
      <c r="H19" s="199">
        <f t="shared" si="1"/>
        <v>30.752</v>
      </c>
      <c r="I19" s="187"/>
      <c r="J19" s="187"/>
      <c r="K19" s="187"/>
      <c r="L19" s="187"/>
      <c r="M19" s="187"/>
      <c r="N19" s="187"/>
      <c r="O19" s="187"/>
      <c r="P19" s="187"/>
    </row>
    <row r="20" spans="1:16" ht="25.5">
      <c r="A20" s="29" t="s">
        <v>137</v>
      </c>
      <c r="B20" s="29">
        <v>3112</v>
      </c>
      <c r="C20" s="30" t="s">
        <v>139</v>
      </c>
      <c r="D20" s="31" t="s">
        <v>140</v>
      </c>
      <c r="E20" s="198" t="s">
        <v>497</v>
      </c>
      <c r="F20" s="194">
        <v>15</v>
      </c>
      <c r="G20" s="199"/>
      <c r="H20" s="199">
        <f t="shared" si="1"/>
        <v>15</v>
      </c>
      <c r="I20" s="187"/>
      <c r="J20" s="187"/>
      <c r="K20" s="187"/>
      <c r="L20" s="187"/>
      <c r="M20" s="187"/>
      <c r="N20" s="187"/>
      <c r="O20" s="187"/>
      <c r="P20" s="187"/>
    </row>
    <row r="21" spans="1:16" ht="89.25">
      <c r="A21" s="29" t="s">
        <v>147</v>
      </c>
      <c r="B21" s="29" t="s">
        <v>148</v>
      </c>
      <c r="C21" s="30" t="s">
        <v>139</v>
      </c>
      <c r="D21" s="31" t="s">
        <v>149</v>
      </c>
      <c r="E21" s="198" t="s">
        <v>498</v>
      </c>
      <c r="F21" s="194">
        <v>42</v>
      </c>
      <c r="G21" s="199"/>
      <c r="H21" s="199">
        <f t="shared" si="1"/>
        <v>42</v>
      </c>
      <c r="I21" s="187"/>
      <c r="J21" s="187"/>
      <c r="K21" s="187"/>
      <c r="L21" s="187"/>
      <c r="M21" s="187"/>
      <c r="N21" s="187"/>
      <c r="O21" s="187"/>
      <c r="P21" s="187"/>
    </row>
    <row r="22" spans="1:16" ht="89.25">
      <c r="A22" s="29" t="s">
        <v>153</v>
      </c>
      <c r="B22" s="29">
        <v>3141</v>
      </c>
      <c r="C22" s="30" t="s">
        <v>139</v>
      </c>
      <c r="D22" s="200" t="s">
        <v>155</v>
      </c>
      <c r="E22" s="198" t="s">
        <v>498</v>
      </c>
      <c r="F22" s="194">
        <v>45</v>
      </c>
      <c r="G22" s="199"/>
      <c r="H22" s="199">
        <f t="shared" si="1"/>
        <v>45</v>
      </c>
      <c r="I22" s="187"/>
      <c r="J22" s="187"/>
      <c r="K22" s="187"/>
      <c r="L22" s="187"/>
      <c r="M22" s="187"/>
      <c r="N22" s="187"/>
      <c r="O22" s="187"/>
      <c r="P22" s="187"/>
    </row>
    <row r="23" spans="1:16" ht="78.75">
      <c r="A23" s="195" t="s">
        <v>156</v>
      </c>
      <c r="B23" s="196">
        <v>3160</v>
      </c>
      <c r="C23" s="196">
        <v>1040</v>
      </c>
      <c r="D23" s="201" t="s">
        <v>158</v>
      </c>
      <c r="E23" s="193" t="s">
        <v>499</v>
      </c>
      <c r="F23" s="194">
        <v>150</v>
      </c>
      <c r="G23" s="199"/>
      <c r="H23" s="199">
        <f t="shared" si="1"/>
        <v>150</v>
      </c>
      <c r="I23" s="187"/>
      <c r="J23" s="187"/>
      <c r="K23" s="187"/>
      <c r="L23" s="187"/>
      <c r="M23" s="187"/>
      <c r="N23" s="187"/>
      <c r="O23" s="187"/>
      <c r="P23" s="187"/>
    </row>
    <row r="24" spans="1:16" ht="51">
      <c r="A24" s="195" t="s">
        <v>159</v>
      </c>
      <c r="B24" s="196">
        <v>3400</v>
      </c>
      <c r="C24" s="196">
        <v>1090</v>
      </c>
      <c r="D24" s="202" t="s">
        <v>104</v>
      </c>
      <c r="E24" s="193" t="s">
        <v>489</v>
      </c>
      <c r="F24" s="194">
        <v>60</v>
      </c>
      <c r="G24" s="199"/>
      <c r="H24" s="199">
        <f t="shared" si="1"/>
        <v>60</v>
      </c>
      <c r="I24" s="187"/>
      <c r="J24" s="187"/>
      <c r="K24" s="187"/>
      <c r="L24" s="187"/>
      <c r="M24" s="187"/>
      <c r="N24" s="187"/>
      <c r="O24" s="187"/>
      <c r="P24" s="187"/>
    </row>
    <row r="25" spans="1:16" ht="36">
      <c r="A25" s="29" t="s">
        <v>163</v>
      </c>
      <c r="B25" s="29" t="s">
        <v>164</v>
      </c>
      <c r="C25" s="30" t="s">
        <v>165</v>
      </c>
      <c r="D25" s="31" t="s">
        <v>166</v>
      </c>
      <c r="E25" s="203" t="s">
        <v>500</v>
      </c>
      <c r="F25" s="194">
        <v>15</v>
      </c>
      <c r="G25" s="199"/>
      <c r="H25" s="199">
        <f t="shared" si="1"/>
        <v>15</v>
      </c>
      <c r="I25" s="187"/>
      <c r="J25" s="187"/>
      <c r="K25" s="187"/>
      <c r="L25" s="187"/>
      <c r="M25" s="187"/>
      <c r="N25" s="187"/>
      <c r="O25" s="187"/>
      <c r="P25" s="187"/>
    </row>
    <row r="26" spans="1:16" ht="38.25">
      <c r="A26" s="29" t="s">
        <v>167</v>
      </c>
      <c r="B26" s="29" t="s">
        <v>168</v>
      </c>
      <c r="C26" s="30" t="s">
        <v>165</v>
      </c>
      <c r="D26" s="31" t="s">
        <v>169</v>
      </c>
      <c r="E26" s="193" t="s">
        <v>500</v>
      </c>
      <c r="F26" s="194">
        <v>15</v>
      </c>
      <c r="G26" s="199"/>
      <c r="H26" s="199">
        <f t="shared" si="1"/>
        <v>15</v>
      </c>
      <c r="I26" s="187"/>
      <c r="J26" s="187"/>
      <c r="K26" s="187"/>
      <c r="L26" s="187"/>
      <c r="M26" s="187"/>
      <c r="N26" s="187"/>
      <c r="O26" s="187"/>
      <c r="P26" s="187"/>
    </row>
    <row r="27" spans="1:16" ht="51">
      <c r="A27" s="29" t="s">
        <v>173</v>
      </c>
      <c r="B27" s="29">
        <v>5051</v>
      </c>
      <c r="C27" s="30" t="s">
        <v>165</v>
      </c>
      <c r="D27" s="31" t="s">
        <v>175</v>
      </c>
      <c r="E27" s="193" t="s">
        <v>500</v>
      </c>
      <c r="F27" s="194">
        <v>10</v>
      </c>
      <c r="G27" s="199"/>
      <c r="H27" s="199">
        <f t="shared" si="1"/>
        <v>10</v>
      </c>
      <c r="I27" s="187"/>
      <c r="J27" s="187"/>
      <c r="K27" s="187"/>
      <c r="L27" s="187"/>
      <c r="M27" s="187"/>
      <c r="N27" s="187"/>
      <c r="O27" s="187"/>
      <c r="P27" s="187"/>
    </row>
    <row r="28" spans="1:16" ht="38.25">
      <c r="A28" s="204" t="s">
        <v>186</v>
      </c>
      <c r="B28" s="205">
        <v>7212</v>
      </c>
      <c r="C28" s="204" t="s">
        <v>188</v>
      </c>
      <c r="D28" s="206" t="s">
        <v>189</v>
      </c>
      <c r="E28" s="207" t="s">
        <v>501</v>
      </c>
      <c r="F28" s="208">
        <v>174</v>
      </c>
      <c r="G28" s="209"/>
      <c r="H28" s="199">
        <f t="shared" si="1"/>
        <v>174</v>
      </c>
      <c r="I28" s="187"/>
      <c r="J28" s="187"/>
      <c r="K28" s="187"/>
      <c r="L28" s="187"/>
      <c r="M28" s="187"/>
      <c r="N28" s="187"/>
      <c r="O28" s="187"/>
      <c r="P28" s="187"/>
    </row>
    <row r="29" spans="1:16" ht="38.25">
      <c r="A29" s="195" t="s">
        <v>194</v>
      </c>
      <c r="B29" s="196">
        <v>8600</v>
      </c>
      <c r="C29" s="195" t="s">
        <v>111</v>
      </c>
      <c r="D29" s="202" t="s">
        <v>112</v>
      </c>
      <c r="E29" s="193" t="s">
        <v>501</v>
      </c>
      <c r="F29" s="194">
        <v>33</v>
      </c>
      <c r="G29" s="199"/>
      <c r="H29" s="199">
        <f t="shared" si="1"/>
        <v>33</v>
      </c>
      <c r="I29" s="187"/>
      <c r="J29" s="187"/>
      <c r="K29" s="187"/>
      <c r="L29" s="187"/>
      <c r="M29" s="187"/>
      <c r="N29" s="187"/>
      <c r="O29" s="187"/>
      <c r="P29" s="187"/>
    </row>
    <row r="30" spans="1:16" ht="51">
      <c r="A30" s="195" t="s">
        <v>194</v>
      </c>
      <c r="B30" s="196">
        <v>8600</v>
      </c>
      <c r="C30" s="195" t="s">
        <v>111</v>
      </c>
      <c r="D30" s="202" t="s">
        <v>112</v>
      </c>
      <c r="E30" s="193" t="s">
        <v>490</v>
      </c>
      <c r="F30" s="194">
        <v>29.31</v>
      </c>
      <c r="G30" s="199"/>
      <c r="H30" s="199">
        <f t="shared" si="1"/>
        <v>29.31</v>
      </c>
      <c r="I30" s="187"/>
      <c r="J30" s="187"/>
      <c r="K30" s="187"/>
      <c r="L30" s="187"/>
      <c r="M30" s="187"/>
      <c r="N30" s="187"/>
      <c r="O30" s="187"/>
      <c r="P30" s="187"/>
    </row>
    <row r="31" spans="1:16" ht="51">
      <c r="A31" s="195" t="s">
        <v>194</v>
      </c>
      <c r="B31" s="196">
        <v>8600</v>
      </c>
      <c r="C31" s="195" t="s">
        <v>111</v>
      </c>
      <c r="D31" s="202" t="s">
        <v>112</v>
      </c>
      <c r="E31" s="210" t="s">
        <v>502</v>
      </c>
      <c r="F31" s="194">
        <v>19</v>
      </c>
      <c r="G31" s="199"/>
      <c r="H31" s="199">
        <f t="shared" si="1"/>
        <v>19</v>
      </c>
      <c r="I31" s="187"/>
      <c r="J31" s="187"/>
      <c r="K31" s="187"/>
      <c r="L31" s="187"/>
      <c r="M31" s="187"/>
      <c r="N31" s="187"/>
      <c r="O31" s="187"/>
      <c r="P31" s="187"/>
    </row>
    <row r="32" spans="1:16" ht="15">
      <c r="A32" s="211">
        <v>1000000</v>
      </c>
      <c r="B32" s="173"/>
      <c r="C32" s="174"/>
      <c r="D32" s="212" t="s">
        <v>503</v>
      </c>
      <c r="E32" s="213"/>
      <c r="F32" s="214">
        <f>F35+F34</f>
        <v>1157.455</v>
      </c>
      <c r="G32" s="214">
        <f>G35+G34</f>
        <v>0</v>
      </c>
      <c r="H32" s="191">
        <f>F32+G32</f>
        <v>1157.455</v>
      </c>
      <c r="I32" s="187"/>
      <c r="J32" s="187"/>
      <c r="K32" s="187"/>
      <c r="L32" s="187"/>
      <c r="M32" s="187"/>
      <c r="N32" s="187"/>
      <c r="O32" s="187"/>
      <c r="P32" s="187"/>
    </row>
    <row r="33" spans="1:16" ht="27">
      <c r="A33" s="211">
        <v>1010000</v>
      </c>
      <c r="B33" s="173"/>
      <c r="C33" s="174"/>
      <c r="D33" s="212" t="s">
        <v>504</v>
      </c>
      <c r="E33" s="213"/>
      <c r="F33" s="215"/>
      <c r="G33" s="215"/>
      <c r="H33" s="191">
        <f>F33</f>
        <v>0</v>
      </c>
      <c r="I33" s="187"/>
      <c r="J33" s="187"/>
      <c r="K33" s="187"/>
      <c r="L33" s="187"/>
      <c r="M33" s="187"/>
      <c r="N33" s="187"/>
      <c r="O33" s="187"/>
      <c r="P33" s="187"/>
    </row>
    <row r="34" spans="1:16" ht="78.75">
      <c r="A34" s="188" t="s">
        <v>221</v>
      </c>
      <c r="B34" s="147">
        <v>3160</v>
      </c>
      <c r="C34" s="147">
        <v>1040</v>
      </c>
      <c r="D34" s="216" t="s">
        <v>158</v>
      </c>
      <c r="E34" s="193" t="s">
        <v>499</v>
      </c>
      <c r="F34" s="194">
        <v>149.31</v>
      </c>
      <c r="G34" s="215"/>
      <c r="H34" s="191">
        <f>F34</f>
        <v>149.31</v>
      </c>
      <c r="I34" s="187"/>
      <c r="J34" s="187"/>
      <c r="K34" s="187"/>
      <c r="L34" s="187"/>
      <c r="M34" s="187"/>
      <c r="N34" s="187"/>
      <c r="O34" s="187"/>
      <c r="P34" s="187"/>
    </row>
    <row r="35" spans="1:16" ht="75">
      <c r="A35" s="211">
        <v>1011020</v>
      </c>
      <c r="B35" s="173">
        <v>1020</v>
      </c>
      <c r="C35" s="174" t="s">
        <v>200</v>
      </c>
      <c r="D35" s="217" t="s">
        <v>201</v>
      </c>
      <c r="E35" s="218" t="s">
        <v>505</v>
      </c>
      <c r="F35" s="215">
        <v>1008.145</v>
      </c>
      <c r="G35" s="215"/>
      <c r="H35" s="191">
        <f>F35</f>
        <v>1008.145</v>
      </c>
      <c r="I35" s="187"/>
      <c r="J35" s="187"/>
      <c r="K35" s="187"/>
      <c r="L35" s="187"/>
      <c r="M35" s="187"/>
      <c r="N35" s="187"/>
      <c r="O35" s="187"/>
      <c r="P35" s="187"/>
    </row>
    <row r="36" spans="1:16" ht="28.5">
      <c r="A36" s="211">
        <v>1500000</v>
      </c>
      <c r="B36" s="173"/>
      <c r="C36" s="174"/>
      <c r="D36" s="212" t="s">
        <v>506</v>
      </c>
      <c r="E36" s="213"/>
      <c r="F36" s="214">
        <f>F38+F41+F43+F46+F47+F48+F39+F40+F42+F44+F45</f>
        <v>922.138</v>
      </c>
      <c r="G36" s="214">
        <f>G38+G41+G43+G46+G47+G48+G39+G40+G42+G44+G45</f>
        <v>20.63</v>
      </c>
      <c r="H36" s="191">
        <f>F36+G36</f>
        <v>942.768</v>
      </c>
      <c r="I36" s="187"/>
      <c r="J36" s="187"/>
      <c r="K36" s="187"/>
      <c r="L36" s="187"/>
      <c r="M36" s="187"/>
      <c r="N36" s="187"/>
      <c r="O36" s="187"/>
      <c r="P36" s="187"/>
    </row>
    <row r="37" spans="1:16" ht="28.5">
      <c r="A37" s="211">
        <v>1510000</v>
      </c>
      <c r="B37" s="173"/>
      <c r="C37" s="174"/>
      <c r="D37" s="212" t="s">
        <v>507</v>
      </c>
      <c r="E37" s="213"/>
      <c r="F37" s="214"/>
      <c r="G37" s="214"/>
      <c r="H37" s="191">
        <f>F37</f>
        <v>0</v>
      </c>
      <c r="I37" s="187"/>
      <c r="J37" s="187"/>
      <c r="K37" s="187"/>
      <c r="L37" s="187"/>
      <c r="M37" s="187"/>
      <c r="N37" s="187"/>
      <c r="O37" s="187"/>
      <c r="P37" s="187"/>
    </row>
    <row r="38" spans="1:16" ht="78.75">
      <c r="A38" s="188" t="s">
        <v>338</v>
      </c>
      <c r="B38" s="147">
        <v>3160</v>
      </c>
      <c r="C38" s="147">
        <v>1040</v>
      </c>
      <c r="D38" s="216" t="s">
        <v>158</v>
      </c>
      <c r="E38" s="210" t="s">
        <v>508</v>
      </c>
      <c r="F38" s="215">
        <v>123.48</v>
      </c>
      <c r="G38" s="214"/>
      <c r="H38" s="191">
        <f>F38+G38</f>
        <v>123.48</v>
      </c>
      <c r="I38" s="187"/>
      <c r="J38" s="187"/>
      <c r="K38" s="187"/>
      <c r="L38" s="187"/>
      <c r="M38" s="187"/>
      <c r="N38" s="187"/>
      <c r="O38" s="187"/>
      <c r="P38" s="187"/>
    </row>
    <row r="39" spans="1:16" ht="76.5">
      <c r="A39" s="188" t="s">
        <v>277</v>
      </c>
      <c r="B39" s="147">
        <v>3031</v>
      </c>
      <c r="C39" s="147">
        <v>1030</v>
      </c>
      <c r="D39" s="219" t="s">
        <v>509</v>
      </c>
      <c r="E39" s="218" t="s">
        <v>510</v>
      </c>
      <c r="F39" s="215">
        <v>16.2</v>
      </c>
      <c r="G39" s="214"/>
      <c r="H39" s="191">
        <f aca="true" t="shared" si="2" ref="H39:H48">F39+G39</f>
        <v>16.2</v>
      </c>
      <c r="I39" s="187"/>
      <c r="J39" s="187"/>
      <c r="K39" s="187"/>
      <c r="L39" s="187"/>
      <c r="M39" s="187"/>
      <c r="N39" s="187"/>
      <c r="O39" s="187"/>
      <c r="P39" s="187"/>
    </row>
    <row r="40" spans="1:16" ht="63.75">
      <c r="A40" s="188" t="s">
        <v>280</v>
      </c>
      <c r="B40" s="147">
        <v>3033</v>
      </c>
      <c r="C40" s="147">
        <v>1070</v>
      </c>
      <c r="D40" s="219" t="s">
        <v>282</v>
      </c>
      <c r="E40" s="218" t="s">
        <v>510</v>
      </c>
      <c r="F40" s="215">
        <v>15.6</v>
      </c>
      <c r="G40" s="214"/>
      <c r="H40" s="191">
        <f t="shared" si="2"/>
        <v>15.6</v>
      </c>
      <c r="I40" s="187"/>
      <c r="J40" s="187"/>
      <c r="K40" s="187"/>
      <c r="L40" s="187"/>
      <c r="M40" s="187"/>
      <c r="N40" s="187"/>
      <c r="O40" s="187"/>
      <c r="P40" s="187"/>
    </row>
    <row r="41" spans="1:16" ht="63.75">
      <c r="A41" s="211">
        <v>1513034</v>
      </c>
      <c r="B41" s="149">
        <v>3034</v>
      </c>
      <c r="C41" s="211" t="s">
        <v>247</v>
      </c>
      <c r="D41" s="192" t="s">
        <v>511</v>
      </c>
      <c r="E41" s="218" t="s">
        <v>510</v>
      </c>
      <c r="F41" s="215">
        <v>88.5</v>
      </c>
      <c r="G41" s="215"/>
      <c r="H41" s="191">
        <f t="shared" si="2"/>
        <v>88.5</v>
      </c>
      <c r="I41" s="187"/>
      <c r="J41" s="187"/>
      <c r="K41" s="187"/>
      <c r="L41" s="187"/>
      <c r="M41" s="187"/>
      <c r="N41" s="187"/>
      <c r="O41" s="187"/>
      <c r="P41" s="187"/>
    </row>
    <row r="42" spans="1:16" ht="63.75">
      <c r="A42" s="211" t="s">
        <v>286</v>
      </c>
      <c r="B42" s="149">
        <v>3035</v>
      </c>
      <c r="C42" s="211" t="s">
        <v>247</v>
      </c>
      <c r="D42" s="220" t="s">
        <v>288</v>
      </c>
      <c r="E42" s="218" t="s">
        <v>510</v>
      </c>
      <c r="F42" s="215">
        <v>10</v>
      </c>
      <c r="G42" s="215"/>
      <c r="H42" s="191">
        <f t="shared" si="2"/>
        <v>10</v>
      </c>
      <c r="I42" s="187"/>
      <c r="J42" s="187"/>
      <c r="K42" s="187"/>
      <c r="L42" s="187"/>
      <c r="M42" s="187"/>
      <c r="N42" s="187"/>
      <c r="O42" s="187"/>
      <c r="P42" s="187"/>
    </row>
    <row r="43" spans="1:16" ht="63.75">
      <c r="A43" s="211" t="s">
        <v>289</v>
      </c>
      <c r="B43" s="149">
        <v>3037</v>
      </c>
      <c r="C43" s="211" t="s">
        <v>247</v>
      </c>
      <c r="D43" s="220" t="s">
        <v>512</v>
      </c>
      <c r="E43" s="218" t="s">
        <v>510</v>
      </c>
      <c r="F43" s="215">
        <v>12</v>
      </c>
      <c r="G43" s="215"/>
      <c r="H43" s="191">
        <f t="shared" si="2"/>
        <v>12</v>
      </c>
      <c r="I43" s="187"/>
      <c r="J43" s="187"/>
      <c r="K43" s="187"/>
      <c r="L43" s="187"/>
      <c r="M43" s="187"/>
      <c r="N43" s="187"/>
      <c r="O43" s="187"/>
      <c r="P43" s="187"/>
    </row>
    <row r="44" spans="1:16" ht="51">
      <c r="A44" s="211" t="s">
        <v>342</v>
      </c>
      <c r="B44" s="149">
        <v>3181</v>
      </c>
      <c r="C44" s="211" t="s">
        <v>321</v>
      </c>
      <c r="D44" s="221" t="s">
        <v>344</v>
      </c>
      <c r="E44" s="222" t="s">
        <v>513</v>
      </c>
      <c r="F44" s="215">
        <v>106.6</v>
      </c>
      <c r="G44" s="215"/>
      <c r="H44" s="191">
        <f t="shared" si="2"/>
        <v>106.6</v>
      </c>
      <c r="I44" s="187"/>
      <c r="J44" s="187"/>
      <c r="K44" s="187"/>
      <c r="L44" s="187"/>
      <c r="M44" s="187"/>
      <c r="N44" s="187"/>
      <c r="O44" s="187"/>
      <c r="P44" s="187"/>
    </row>
    <row r="45" spans="1:16" ht="63.75">
      <c r="A45" s="211" t="s">
        <v>345</v>
      </c>
      <c r="B45" s="149">
        <v>3182</v>
      </c>
      <c r="C45" s="211" t="s">
        <v>321</v>
      </c>
      <c r="D45" s="221" t="s">
        <v>347</v>
      </c>
      <c r="E45" s="218" t="s">
        <v>510</v>
      </c>
      <c r="F45" s="215">
        <v>9.06</v>
      </c>
      <c r="G45" s="215"/>
      <c r="H45" s="191">
        <f t="shared" si="2"/>
        <v>9.06</v>
      </c>
      <c r="I45" s="187"/>
      <c r="J45" s="187"/>
      <c r="K45" s="187"/>
      <c r="L45" s="187"/>
      <c r="M45" s="187"/>
      <c r="N45" s="187"/>
      <c r="O45" s="187"/>
      <c r="P45" s="187"/>
    </row>
    <row r="46" spans="1:16" ht="76.5">
      <c r="A46" s="211" t="s">
        <v>348</v>
      </c>
      <c r="B46" s="149">
        <v>3400</v>
      </c>
      <c r="C46" s="211" t="s">
        <v>103</v>
      </c>
      <c r="D46" s="192" t="s">
        <v>514</v>
      </c>
      <c r="E46" s="210" t="s">
        <v>508</v>
      </c>
      <c r="F46" s="215">
        <v>24</v>
      </c>
      <c r="G46" s="215"/>
      <c r="H46" s="191">
        <f t="shared" si="2"/>
        <v>24</v>
      </c>
      <c r="I46" s="187"/>
      <c r="J46" s="187"/>
      <c r="K46" s="187"/>
      <c r="L46" s="187"/>
      <c r="M46" s="187"/>
      <c r="N46" s="187"/>
      <c r="O46" s="187"/>
      <c r="P46" s="187"/>
    </row>
    <row r="47" spans="1:16" ht="76.5">
      <c r="A47" s="211" t="s">
        <v>350</v>
      </c>
      <c r="B47" s="149">
        <v>8600</v>
      </c>
      <c r="C47" s="223" t="s">
        <v>111</v>
      </c>
      <c r="D47" s="192" t="s">
        <v>112</v>
      </c>
      <c r="E47" s="198" t="s">
        <v>508</v>
      </c>
      <c r="F47" s="215">
        <v>500.8</v>
      </c>
      <c r="G47" s="215"/>
      <c r="H47" s="191">
        <f t="shared" si="2"/>
        <v>500.8</v>
      </c>
      <c r="I47" s="187"/>
      <c r="J47" s="187"/>
      <c r="K47" s="187"/>
      <c r="L47" s="187"/>
      <c r="M47" s="187"/>
      <c r="N47" s="187"/>
      <c r="O47" s="187"/>
      <c r="P47" s="187"/>
    </row>
    <row r="48" spans="1:16" ht="76.5">
      <c r="A48" s="211" t="s">
        <v>350</v>
      </c>
      <c r="B48" s="149">
        <v>8600</v>
      </c>
      <c r="C48" s="223" t="s">
        <v>111</v>
      </c>
      <c r="D48" s="192" t="s">
        <v>112</v>
      </c>
      <c r="E48" s="210" t="s">
        <v>515</v>
      </c>
      <c r="F48" s="215">
        <v>15.898</v>
      </c>
      <c r="G48" s="215">
        <v>20.63</v>
      </c>
      <c r="H48" s="191">
        <f t="shared" si="2"/>
        <v>36.528</v>
      </c>
      <c r="I48" s="187"/>
      <c r="J48" s="187"/>
      <c r="K48" s="187"/>
      <c r="L48" s="187"/>
      <c r="M48" s="187"/>
      <c r="N48" s="187"/>
      <c r="O48" s="187"/>
      <c r="P48" s="187"/>
    </row>
    <row r="49" spans="1:16" ht="28.5">
      <c r="A49" s="211" t="s">
        <v>373</v>
      </c>
      <c r="B49" s="149"/>
      <c r="C49" s="211"/>
      <c r="D49" s="212" t="s">
        <v>516</v>
      </c>
      <c r="E49" s="193"/>
      <c r="F49" s="214">
        <f>F52+F53+F54+F55+F58+F56+F57</f>
        <v>516.568</v>
      </c>
      <c r="G49" s="214">
        <f>G52+G53+G54+G55+G58+G56+G57</f>
        <v>141.03199999999998</v>
      </c>
      <c r="H49" s="191">
        <f>F49+G49</f>
        <v>657.5999999999999</v>
      </c>
      <c r="I49" s="187"/>
      <c r="J49" s="187"/>
      <c r="K49" s="187"/>
      <c r="L49" s="187"/>
      <c r="M49" s="187"/>
      <c r="N49" s="187"/>
      <c r="O49" s="187"/>
      <c r="P49" s="187"/>
    </row>
    <row r="50" spans="1:16" ht="20.25" customHeight="1">
      <c r="A50" s="211"/>
      <c r="B50" s="149"/>
      <c r="C50" s="211"/>
      <c r="D50" s="224"/>
      <c r="E50" s="225" t="s">
        <v>517</v>
      </c>
      <c r="F50" s="215"/>
      <c r="G50" s="215"/>
      <c r="H50" s="191">
        <f>F50</f>
        <v>0</v>
      </c>
      <c r="I50" s="187"/>
      <c r="J50" s="187"/>
      <c r="K50" s="187"/>
      <c r="L50" s="187"/>
      <c r="M50" s="187"/>
      <c r="N50" s="187"/>
      <c r="O50" s="187"/>
      <c r="P50" s="187"/>
    </row>
    <row r="51" spans="1:16" ht="28.5">
      <c r="A51" s="211" t="s">
        <v>375</v>
      </c>
      <c r="B51" s="149"/>
      <c r="C51" s="211"/>
      <c r="D51" s="212" t="s">
        <v>516</v>
      </c>
      <c r="E51" s="225"/>
      <c r="F51" s="215"/>
      <c r="G51" s="215"/>
      <c r="H51" s="191">
        <f aca="true" t="shared" si="3" ref="H51:H58">F51+G51</f>
        <v>0</v>
      </c>
      <c r="I51" s="187"/>
      <c r="J51" s="187"/>
      <c r="K51" s="187"/>
      <c r="L51" s="187"/>
      <c r="M51" s="187"/>
      <c r="N51" s="187"/>
      <c r="O51" s="187"/>
      <c r="P51" s="187"/>
    </row>
    <row r="52" spans="1:16" ht="38.25">
      <c r="A52" s="211" t="s">
        <v>379</v>
      </c>
      <c r="B52" s="149">
        <v>8370</v>
      </c>
      <c r="C52" s="226" t="s">
        <v>381</v>
      </c>
      <c r="D52" s="219" t="s">
        <v>382</v>
      </c>
      <c r="E52" s="198" t="s">
        <v>518</v>
      </c>
      <c r="F52" s="215">
        <v>72</v>
      </c>
      <c r="G52" s="215"/>
      <c r="H52" s="191">
        <f t="shared" si="3"/>
        <v>72</v>
      </c>
      <c r="I52" s="187"/>
      <c r="J52" s="187"/>
      <c r="K52" s="187"/>
      <c r="L52" s="187"/>
      <c r="M52" s="187"/>
      <c r="N52" s="187"/>
      <c r="O52" s="187"/>
      <c r="P52" s="187"/>
    </row>
    <row r="53" spans="1:16" ht="51">
      <c r="A53" s="211" t="s">
        <v>379</v>
      </c>
      <c r="B53" s="149">
        <v>8370</v>
      </c>
      <c r="C53" s="226" t="s">
        <v>381</v>
      </c>
      <c r="D53" s="219" t="s">
        <v>382</v>
      </c>
      <c r="E53" s="193" t="s">
        <v>490</v>
      </c>
      <c r="F53" s="215">
        <v>25</v>
      </c>
      <c r="G53" s="215">
        <v>15</v>
      </c>
      <c r="H53" s="191">
        <f t="shared" si="3"/>
        <v>40</v>
      </c>
      <c r="I53" s="187"/>
      <c r="J53" s="187"/>
      <c r="K53" s="187"/>
      <c r="L53" s="187"/>
      <c r="M53" s="187"/>
      <c r="N53" s="187"/>
      <c r="O53" s="187"/>
      <c r="P53" s="187"/>
    </row>
    <row r="54" spans="1:16" ht="76.5">
      <c r="A54" s="211" t="s">
        <v>379</v>
      </c>
      <c r="B54" s="149">
        <v>8370</v>
      </c>
      <c r="C54" s="226" t="s">
        <v>381</v>
      </c>
      <c r="D54" s="219" t="s">
        <v>382</v>
      </c>
      <c r="E54" s="198" t="s">
        <v>519</v>
      </c>
      <c r="F54" s="215">
        <v>122.5</v>
      </c>
      <c r="G54" s="215">
        <v>118.6</v>
      </c>
      <c r="H54" s="191">
        <f t="shared" si="3"/>
        <v>241.1</v>
      </c>
      <c r="I54" s="187"/>
      <c r="J54" s="187"/>
      <c r="K54" s="187"/>
      <c r="L54" s="187"/>
      <c r="M54" s="187"/>
      <c r="N54" s="187"/>
      <c r="O54" s="187"/>
      <c r="P54" s="187"/>
    </row>
    <row r="55" spans="1:16" ht="63.75">
      <c r="A55" s="211" t="s">
        <v>379</v>
      </c>
      <c r="B55" s="149">
        <v>8370</v>
      </c>
      <c r="C55" s="226" t="s">
        <v>381</v>
      </c>
      <c r="D55" s="219" t="s">
        <v>382</v>
      </c>
      <c r="E55" s="210" t="s">
        <v>520</v>
      </c>
      <c r="F55" s="215">
        <v>208.068</v>
      </c>
      <c r="G55" s="215">
        <v>7.432</v>
      </c>
      <c r="H55" s="191">
        <f t="shared" si="3"/>
        <v>215.5</v>
      </c>
      <c r="I55" s="187"/>
      <c r="J55" s="187"/>
      <c r="K55" s="187"/>
      <c r="L55" s="187"/>
      <c r="M55" s="187"/>
      <c r="N55" s="187"/>
      <c r="O55" s="187"/>
      <c r="P55" s="187"/>
    </row>
    <row r="56" spans="1:16" ht="38.25">
      <c r="A56" s="211" t="s">
        <v>379</v>
      </c>
      <c r="B56" s="149">
        <v>8370</v>
      </c>
      <c r="C56" s="226" t="s">
        <v>381</v>
      </c>
      <c r="D56" s="219" t="s">
        <v>382</v>
      </c>
      <c r="E56" s="198" t="s">
        <v>521</v>
      </c>
      <c r="F56" s="215">
        <v>28</v>
      </c>
      <c r="G56" s="215"/>
      <c r="H56" s="191">
        <f t="shared" si="3"/>
        <v>28</v>
      </c>
      <c r="I56" s="187"/>
      <c r="J56" s="187"/>
      <c r="K56" s="187"/>
      <c r="L56" s="187"/>
      <c r="M56" s="187"/>
      <c r="N56" s="187"/>
      <c r="O56" s="187"/>
      <c r="P56" s="187"/>
    </row>
    <row r="57" spans="1:16" ht="38.25">
      <c r="A57" s="211" t="s">
        <v>379</v>
      </c>
      <c r="B57" s="149">
        <v>8370</v>
      </c>
      <c r="C57" s="226" t="s">
        <v>381</v>
      </c>
      <c r="D57" s="219" t="s">
        <v>382</v>
      </c>
      <c r="E57" s="198" t="s">
        <v>522</v>
      </c>
      <c r="F57" s="215">
        <v>1</v>
      </c>
      <c r="G57" s="215"/>
      <c r="H57" s="191">
        <f t="shared" si="3"/>
        <v>1</v>
      </c>
      <c r="I57" s="187"/>
      <c r="J57" s="187"/>
      <c r="K57" s="187"/>
      <c r="L57" s="187"/>
      <c r="M57" s="187"/>
      <c r="N57" s="187"/>
      <c r="O57" s="187"/>
      <c r="P57" s="187"/>
    </row>
    <row r="58" spans="1:16" ht="15.75">
      <c r="A58" s="211" t="s">
        <v>385</v>
      </c>
      <c r="B58" s="149">
        <v>8800</v>
      </c>
      <c r="C58" s="226" t="s">
        <v>381</v>
      </c>
      <c r="D58" s="227" t="s">
        <v>387</v>
      </c>
      <c r="E58" s="228" t="s">
        <v>523</v>
      </c>
      <c r="F58" s="215">
        <v>60</v>
      </c>
      <c r="G58" s="215"/>
      <c r="H58" s="191">
        <f t="shared" si="3"/>
        <v>60</v>
      </c>
      <c r="I58" s="187"/>
      <c r="J58" s="187"/>
      <c r="K58" s="187"/>
      <c r="L58" s="187"/>
      <c r="M58" s="187"/>
      <c r="N58" s="187"/>
      <c r="O58" s="187"/>
      <c r="P58" s="187"/>
    </row>
    <row r="59" spans="1:16" ht="18.75">
      <c r="A59" s="174"/>
      <c r="B59" s="173"/>
      <c r="C59" s="174"/>
      <c r="D59" s="175" t="s">
        <v>480</v>
      </c>
      <c r="E59" s="176"/>
      <c r="F59" s="229">
        <f>F6+F13+F32+F36+F49</f>
        <v>3780.148</v>
      </c>
      <c r="G59" s="229">
        <f>G6+G13+G32+G36+G49</f>
        <v>198.66199999999998</v>
      </c>
      <c r="H59" s="230">
        <f>F59+G59</f>
        <v>3978.81</v>
      </c>
      <c r="I59" s="187"/>
      <c r="J59" s="187"/>
      <c r="K59" s="187"/>
      <c r="L59" s="187"/>
      <c r="M59" s="187"/>
      <c r="N59" s="187"/>
      <c r="O59" s="187"/>
      <c r="P59" s="187"/>
    </row>
    <row r="60" spans="1:16" ht="12.75">
      <c r="A60" s="134"/>
      <c r="B60" s="134"/>
      <c r="C60" s="134"/>
      <c r="D60" s="135"/>
      <c r="E60" s="135"/>
      <c r="F60" s="135"/>
      <c r="G60" s="135"/>
      <c r="H60" s="135"/>
      <c r="I60" s="138"/>
      <c r="J60" s="138"/>
      <c r="K60" s="138"/>
      <c r="L60" s="138"/>
      <c r="M60" s="138"/>
      <c r="N60" s="138"/>
      <c r="O60" s="138"/>
      <c r="P60" s="138"/>
    </row>
    <row r="61" spans="1:16" ht="12.75">
      <c r="A61" s="231"/>
      <c r="B61" s="231"/>
      <c r="C61" s="231"/>
      <c r="D61" s="231"/>
      <c r="E61" s="231"/>
      <c r="F61" s="231"/>
      <c r="G61" s="231"/>
      <c r="H61" s="231"/>
      <c r="I61" s="138"/>
      <c r="J61" s="138"/>
      <c r="K61" s="138"/>
      <c r="L61" s="138"/>
      <c r="M61" s="138"/>
      <c r="N61" s="138"/>
      <c r="O61" s="138"/>
      <c r="P61" s="138"/>
    </row>
    <row r="62" spans="1:16" ht="12.75">
      <c r="A62" s="180"/>
      <c r="B62" s="180"/>
      <c r="C62" s="180"/>
      <c r="D62" s="180"/>
      <c r="E62" s="180"/>
      <c r="F62" s="180"/>
      <c r="G62" s="180"/>
      <c r="H62" s="180"/>
      <c r="I62" s="232"/>
      <c r="J62" s="232"/>
      <c r="K62" s="232"/>
      <c r="L62" s="232"/>
      <c r="M62" s="232"/>
      <c r="N62" s="232"/>
      <c r="O62" s="232"/>
      <c r="P62" s="232"/>
    </row>
    <row r="63" spans="1:16" ht="15.75">
      <c r="A63" s="233" t="s">
        <v>524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</row>
    <row r="64" spans="1:16" ht="12.75">
      <c r="A64" s="180"/>
      <c r="B64" s="180"/>
      <c r="C64" s="180"/>
      <c r="D64" s="180"/>
      <c r="E64" s="180"/>
      <c r="F64" s="180"/>
      <c r="G64" s="180"/>
      <c r="H64" s="180"/>
      <c r="I64" s="232"/>
      <c r="J64" s="232"/>
      <c r="K64" s="232"/>
      <c r="L64" s="232"/>
      <c r="M64" s="232"/>
      <c r="N64" s="232"/>
      <c r="O64" s="232"/>
      <c r="P64" s="232"/>
    </row>
  </sheetData>
  <sheetProtection/>
  <mergeCells count="7">
    <mergeCell ref="A64:H64"/>
    <mergeCell ref="A1:H1"/>
    <mergeCell ref="F2:H2"/>
    <mergeCell ref="A3:H3"/>
    <mergeCell ref="A61:H61"/>
    <mergeCell ref="A62:H62"/>
    <mergeCell ref="A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2017-12-29T11:50:22Z</cp:lastPrinted>
  <dcterms:created xsi:type="dcterms:W3CDTF">2017-12-29T11:47:42Z</dcterms:created>
  <dcterms:modified xsi:type="dcterms:W3CDTF">2018-01-05T13:01:17Z</dcterms:modified>
  <cp:category/>
  <cp:version/>
  <cp:contentType/>
  <cp:contentStatus/>
</cp:coreProperties>
</file>