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20" windowHeight="113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<sst xmlns="http://schemas.openxmlformats.org/spreadsheetml/2006/main" count="689" uniqueCount="452">
  <si>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</si>
  <si>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</si>
  <si>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</si>
  <si>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</si>
  <si>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</si>
  <si>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</si>
  <si>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</si>
  <si>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</si>
  <si>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</si>
  <si>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</si>
  <si>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</si>
  <si>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</si>
  <si>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</si>
  <si>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</si>
  <si>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</si>
  <si>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</si>
  <si>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</si>
  <si>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</si>
  <si>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</si>
  <si>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</si>
  <si>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</si>
  <si>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</si>
  <si>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</si>
  <si>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</si>
  <si>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</si>
  <si>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</si>
  <si>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</si>
  <si>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</si>
  <si>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</si>
  <si>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</si>
  <si>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</si>
  <si>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</si>
  <si>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</si>
  <si>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</si>
  <si>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</si>
  <si>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</si>
  <si>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</si>
  <si>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</si>
  <si>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</si>
  <si>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</si>
  <si>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</si>
  <si>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</si>
  <si>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</si>
  <si>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</si>
  <si>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</si>
  <si>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</si>
  <si>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</si>
  <si>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</si>
  <si>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</si>
  <si>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</si>
  <si>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</si>
  <si>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</si>
  <si>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</si>
  <si>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</si>
  <si>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районного бюджету на 2019 рік</t>
  </si>
  <si>
    <t>Керуючий справами виконавчого апарату районної ради</t>
  </si>
  <si>
    <t>Г.М. Лисенко</t>
  </si>
  <si>
    <t>Додаток №3</t>
  </si>
  <si>
    <t>РОЗПОДІЛ</t>
  </si>
  <si>
    <t>видатків районного бюджету на 2019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</si>
  <si>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</si>
  <si>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</si>
  <si>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</si>
  <si>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</si>
  <si>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</si>
  <si>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</si>
  <si>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</si>
  <si>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</si>
  <si>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</si>
  <si>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</si>
  <si>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</si>
  <si>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</si>
  <si>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Чечельницька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</si>
  <si>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</si>
  <si>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</si>
  <si>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</si>
  <si>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</si>
  <si>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</si>
  <si>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0113190</t>
  </si>
  <si>
    <t>3190</t>
  </si>
  <si>
    <t>Соціальний захист ветеранів війни та праці</t>
  </si>
  <si>
    <t>0113192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</si>
  <si>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</si>
  <si>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</si>
  <si>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</si>
  <si>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0113240</t>
  </si>
  <si>
    <t>3240</t>
  </si>
  <si>
    <t>Інші заклади та заходи</t>
  </si>
  <si>
    <t>0113242</t>
  </si>
  <si>
    <t>3242</t>
  </si>
  <si>
    <t>1090</t>
  </si>
  <si>
    <t>Інші заходи у сфері соціального захисту і соціального забезпечення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</si>
  <si>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</si>
  <si>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</si>
  <si>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</si>
  <si>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</si>
  <si>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</si>
  <si>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</si>
  <si>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</si>
  <si>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</si>
  <si>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</si>
  <si>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</si>
  <si>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</si>
  <si>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</si>
  <si>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</si>
  <si>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</si>
  <si>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</si>
  <si>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</si>
  <si>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</si>
  <si>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</si>
  <si>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</si>
  <si>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</si>
  <si>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</si>
  <si>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</si>
  <si>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</si>
  <si>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</si>
  <si>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</si>
  <si>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</si>
  <si>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</si>
  <si>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</si>
  <si>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0213110</t>
  </si>
  <si>
    <t>3110</t>
  </si>
  <si>
    <t>Заклади і заходи з питань дітей та їх соціального захисту</t>
  </si>
  <si>
    <t>0213112</t>
  </si>
  <si>
    <t>3112</t>
  </si>
  <si>
    <t>1040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</si>
  <si>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</si>
  <si>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</si>
  <si>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</si>
  <si>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</si>
  <si>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</si>
  <si>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</si>
  <si>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</si>
  <si>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0213240</t>
  </si>
  <si>
    <t>0213242</t>
  </si>
  <si>
    <t>0215050</t>
  </si>
  <si>
    <t>5050</t>
  </si>
  <si>
    <t>Підтримка фізкультурно-спортивного руху</t>
  </si>
  <si>
    <t>0215053</t>
  </si>
  <si>
    <t>5053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</si>
  <si>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</si>
  <si>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</si>
  <si>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0216080</t>
  </si>
  <si>
    <t>6080</t>
  </si>
  <si>
    <t>Реалізація державних та місцевих житлових програм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</si>
  <si>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</si>
  <si>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</si>
  <si>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</si>
  <si>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</si>
  <si>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</si>
  <si>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</si>
  <si>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</si>
  <si>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</si>
  <si>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</si>
  <si>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</si>
  <si>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</si>
  <si>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</si>
  <si>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</si>
  <si>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</si>
  <si>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</si>
  <si>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</si>
  <si>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</si>
  <si>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</si>
  <si>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</si>
  <si>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</si>
  <si>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</si>
  <si>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</si>
  <si>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</si>
  <si>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</si>
  <si>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</si>
  <si>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</si>
  <si>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</si>
  <si>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</si>
  <si>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</si>
  <si>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</si>
  <si>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</si>
  <si>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</si>
  <si>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</si>
  <si>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</si>
  <si>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</si>
  <si>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</si>
  <si>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</si>
  <si>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</si>
  <si>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</si>
  <si>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</si>
  <si>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</si>
  <si>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</si>
  <si>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</si>
  <si>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</si>
  <si>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</si>
  <si>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</si>
  <si>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</si>
  <si>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</si>
  <si>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</si>
  <si>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</si>
  <si>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</si>
  <si>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</si>
  <si>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</si>
  <si>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</si>
  <si>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</si>
  <si>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</si>
  <si>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</si>
  <si>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</si>
  <si>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</si>
  <si>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</si>
  <si>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</si>
  <si>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</si>
  <si>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</si>
  <si>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</si>
  <si>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</si>
  <si>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</si>
  <si>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</si>
  <si>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</si>
  <si>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</si>
  <si>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</si>
  <si>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</si>
  <si>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</si>
  <si>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</si>
  <si>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</si>
  <si>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</si>
  <si>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</si>
  <si>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</si>
  <si>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</si>
  <si>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</si>
  <si>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</si>
  <si>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</si>
  <si>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</si>
  <si>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</si>
  <si>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</si>
  <si>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</si>
  <si>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</si>
  <si>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</si>
  <si>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</si>
  <si>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</si>
  <si>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</si>
  <si>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</si>
  <si>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</si>
  <si>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</si>
  <si>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</si>
  <si>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</si>
  <si>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</si>
  <si>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</si>
  <si>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</si>
  <si>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</si>
  <si>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</si>
  <si>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</si>
  <si>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</si>
  <si>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</si>
  <si>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</si>
  <si>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</si>
  <si>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</si>
  <si>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</si>
  <si>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</si>
  <si>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</si>
  <si>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</si>
  <si>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</si>
  <si>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</si>
  <si>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</si>
  <si>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</si>
  <si>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</si>
  <si>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</si>
  <si>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</si>
  <si>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</si>
  <si>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</si>
  <si>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</si>
  <si>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</si>
  <si>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</si>
  <si>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</si>
  <si>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</si>
  <si>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</si>
  <si>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</si>
  <si>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0813130</t>
  </si>
  <si>
    <t>3130</t>
  </si>
  <si>
    <t>Реалізація державної політики у молодіжній сфері</t>
  </si>
  <si>
    <t>0813131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</si>
  <si>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</si>
  <si>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</si>
  <si>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</si>
  <si>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</si>
  <si>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</si>
  <si>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</si>
  <si>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</si>
  <si>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</si>
  <si>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</si>
  <si>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</si>
  <si>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</si>
  <si>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</si>
  <si>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</si>
  <si>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</si>
  <si>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</si>
  <si>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>Відділ культури і туризму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</si>
  <si>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</si>
  <si>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</si>
  <si>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</si>
  <si>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</si>
  <si>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</si>
  <si>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</si>
  <si>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</si>
  <si>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</si>
  <si>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</si>
  <si>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</si>
  <si>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</si>
  <si>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</si>
  <si>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</si>
  <si>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</si>
  <si>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</si>
  <si>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</si>
  <si>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</si>
  <si>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</si>
  <si>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</si>
  <si>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</si>
  <si>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</si>
  <si>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</si>
  <si>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</si>
  <si>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</si>
  <si>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</si>
  <si>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1015010</t>
  </si>
  <si>
    <t>5010</t>
  </si>
  <si>
    <t>Проведення спортивної роботи в регіоні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</si>
  <si>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</si>
  <si>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</si>
  <si>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</si>
  <si>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</si>
  <si>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</si>
  <si>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</si>
  <si>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3700000</t>
  </si>
  <si>
    <t>Фінансове управління Чечельницької РДА</t>
  </si>
  <si>
    <t>3710000</t>
  </si>
  <si>
    <t>3718700</t>
  </si>
  <si>
    <t>8700</t>
  </si>
  <si>
    <t>Резервний фонд</t>
  </si>
  <si>
    <t>3719770</t>
  </si>
  <si>
    <t>9770</t>
  </si>
  <si>
    <t xml:space="preserve"> </t>
  </si>
  <si>
    <t>Додаток № 4</t>
  </si>
  <si>
    <t>Показники міжбюджетних трансфертів між районним бюджетом та іншими бюджетами на 2019 рік</t>
  </si>
  <si>
    <t>Код бюджету</t>
  </si>
  <si>
    <t xml:space="preserve">Назва місцевого бюджету адміністративно-територіальної одиниці  </t>
  </si>
  <si>
    <t>Міжбюджетні трансферти, що передаються з районного бюджету</t>
  </si>
  <si>
    <t>Міжбюджетні трансферти, що отримуються до районного бюджету</t>
  </si>
  <si>
    <t>інші субвенції</t>
  </si>
  <si>
    <t xml:space="preserve">базова дотація з державного бюджету </t>
  </si>
  <si>
    <t>освітня субвенція</t>
  </si>
  <si>
    <t>медична субвенція</t>
  </si>
  <si>
    <t>Додаткова доація з державного бюджеу місцевим бюджетам на здійснення переданих з державного бюджету видатків з утримання закладів освіти та охорони здоров"я</t>
  </si>
  <si>
    <t>Субвенції з обласного  бюджету на:</t>
  </si>
  <si>
    <t xml:space="preserve">в т.ч.на </t>
  </si>
  <si>
    <t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</si>
  <si>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</si>
  <si>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</si>
  <si>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</si>
  <si>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здійснення переданих видатків у сфері охорони здоров"я за рахунок коштів медичної субвенції</t>
  </si>
  <si>
    <t>у тому числі: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</si>
  <si>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</si>
  <si>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обласного бюджету</t>
  </si>
  <si>
    <t>у тому числі</t>
  </si>
  <si>
    <t>утримання дошкільних навчальних закладів</t>
  </si>
  <si>
    <t>утримання будинків культури, клубів</t>
  </si>
  <si>
    <t>утримання бібліотек</t>
  </si>
  <si>
    <t>цільові видатки на лікування хворих на цукровий та нецукровий діабет</t>
  </si>
  <si>
    <t xml:space="preserve"> на пільгове медичне обслуговування громадян, які постраждали внаслідок Чорнобильської катастрофи </t>
  </si>
  <si>
    <t>на компенсаційні виплати інвалідам на бензин (пальне), ремонт, техобслуговування автотранспорту та транспортне обслуговування, а також на встановлення телефонів інвалідам I і II груп</t>
  </si>
  <si>
    <t xml:space="preserve">на відшкодування витрат на поховання учасників бойових дій та інвалідів війни </t>
  </si>
  <si>
    <t>17=18+19+20</t>
  </si>
  <si>
    <t>0525080800</t>
  </si>
  <si>
    <t>с.Берізки</t>
  </si>
  <si>
    <t>0525080400</t>
  </si>
  <si>
    <t>с.Білий Камінь</t>
  </si>
  <si>
    <t>0525081300</t>
  </si>
  <si>
    <t>с.Бондурівка</t>
  </si>
  <si>
    <t>0525081600</t>
  </si>
  <si>
    <t>с.Бритавка</t>
  </si>
  <si>
    <t>0525082200</t>
  </si>
  <si>
    <t>с.Вербка</t>
  </si>
  <si>
    <t>0525082600</t>
  </si>
  <si>
    <t>с.Демівка</t>
  </si>
  <si>
    <t>0525083200</t>
  </si>
  <si>
    <t>с.Каташин</t>
  </si>
  <si>
    <t>0525083600</t>
  </si>
  <si>
    <t>с.Куренівка</t>
  </si>
  <si>
    <t>0525083900</t>
  </si>
  <si>
    <t>с.Луги</t>
  </si>
  <si>
    <t>0525084200</t>
  </si>
  <si>
    <t>с.Любомирка</t>
  </si>
  <si>
    <t>0525084400</t>
  </si>
  <si>
    <t>с.Ольгопіль</t>
  </si>
  <si>
    <t>0525084800</t>
  </si>
  <si>
    <t>с.Рогузка</t>
  </si>
  <si>
    <t>0525085300</t>
  </si>
  <si>
    <t>с.Стратіївка</t>
  </si>
  <si>
    <t>0525086400</t>
  </si>
  <si>
    <t>с.Тартак</t>
  </si>
  <si>
    <t>0525087500</t>
  </si>
  <si>
    <t>с.Попова Гребля</t>
  </si>
  <si>
    <t>0525055100</t>
  </si>
  <si>
    <t>смт.Чечельник</t>
  </si>
  <si>
    <t>02325000000</t>
  </si>
  <si>
    <t>обласний бюджет</t>
  </si>
  <si>
    <t>державний бюджет</t>
  </si>
  <si>
    <t xml:space="preserve">Керуючий справами виконавчого апарату районної ради </t>
  </si>
  <si>
    <t>____грудня 2018 року № ____</t>
  </si>
  <si>
    <t>Перелік об’єктів, видатки на які у  2019   році будуть проводитися за рахунок коштів бюджету розвитку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</si>
  <si>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</si>
  <si>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</si>
  <si>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</si>
  <si>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</si>
  <si>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</si>
  <si>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</si>
  <si>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</si>
  <si>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</si>
  <si>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</si>
  <si>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капітальні видатки </t>
  </si>
  <si>
    <t xml:space="preserve">Всього </t>
  </si>
  <si>
    <t>____     грудня 2018 року № ___</t>
  </si>
  <si>
    <t>Керуючий справами виконавчого апарату районної ради                                                                                                 Г.М. Лисенко</t>
  </si>
  <si>
    <t>Перелік місцевих (регіональних) програм, які фінансуватимуться за рахунок коштів
Чечельницького районного  бюджету  у 2019  році</t>
  </si>
  <si>
    <t>(тис. грн.)/грн.</t>
  </si>
  <si>
    <t>Найменування місцевої (регіональної) програми</t>
  </si>
  <si>
    <t>Разом загальний та спеціальний фонди</t>
  </si>
  <si>
    <t>Чечельницька районна рада(відповідальний виконавець)</t>
  </si>
  <si>
    <t>Районна програма надання матеріальної допомоги жителям Чечельницького району на 2018-2020 роки</t>
  </si>
  <si>
    <t>Районна програма підтримки діяльності громадських організацій ветеранів війни та праці, інвалідів та інших категорій населення на 2017-2020 роки</t>
  </si>
  <si>
    <t>Чечельницька районна державна адміністрація</t>
  </si>
  <si>
    <t>Районна комплексна програма забезпечення розвитку і надання інформаційних послуг населенню району на 2018-2019 роки</t>
  </si>
  <si>
    <r>
      <t xml:space="preserve">районноа  </t>
    </r>
    <r>
      <rPr>
        <sz val="10"/>
        <rFont val="Times New Roman"/>
        <family val="1"/>
      </rPr>
      <t xml:space="preserve">Програма фінансової підтримки комунального некомерційного підприємства „Чечельницька центральна районна лікарня „ Чельницької районної ради Вінницької області” на 2019-2021 роки </t>
    </r>
  </si>
  <si>
    <t>районна програма підтримки комунального некомерційного підприємства "Чечельницький центр первинної медико-санітарної допомоги"Чечельницької районної ради Вінницької області на 2018-2022 роки</t>
  </si>
  <si>
    <t>Районна програма  ”Майбутнє Чечельниччини в збереженні здоров”я”на 2016-2020 роки</t>
  </si>
  <si>
    <t>районна  Програма реалізації Конвенції ООН про права дитини на 2018–2019 роки</t>
  </si>
  <si>
    <t>Програмаполіпшення медичного обслуговування населення Чечельницького району на 2017-2020 роки</t>
  </si>
  <si>
    <t>Районна  програма організації харчування учнів закладів загальної середньої освіти району на 2019 рік</t>
  </si>
  <si>
    <t>Районна цільова соціальна комплексна  програма підтримки сім"ї,молоді,демографічного розвитку ,попередження торгівлі людьми,запобіганню насильства в сім"ї та забезпечення рівних прав і можливостей чоловіків і жінок на 2017-2020 роки</t>
  </si>
  <si>
    <t>районну Програму соціального захисту інвалідів, ветеранів війни та праці, пенсіонерів та незахищених верств населення Чечельницького району на 2018-2022 роки</t>
  </si>
  <si>
    <t>Програма підримки фізичних осіб ,що надають соціальні послуги громадянам Чечельницького району</t>
  </si>
  <si>
    <t>Цільова соціальна Програма розвитку фізичної культури і спорту  у Чечельницькому районі на 2017-2020 роки</t>
  </si>
  <si>
    <t xml:space="preserve">Керуючий справами виконавчого апарату районної ради                                                     </t>
  </si>
  <si>
    <t>до рішення 22 сесії Чечельницької районної ради</t>
  </si>
  <si>
    <t xml:space="preserve">7 скликання ___   грудня 2018 року  №____ </t>
  </si>
  <si>
    <t>до рішення  22 сесії Чечельницької районної ради</t>
  </si>
  <si>
    <t>7 скликання</t>
  </si>
  <si>
    <t>____грудня 2018 року  №_____</t>
  </si>
  <si>
    <t>до рішення 22 сесії  Чечельницької районної ради</t>
  </si>
  <si>
    <t>Додаток № 5
до рішення   22    сесії  Чечельницької районної ради 7 скликання</t>
  </si>
  <si>
    <t>Додаток № 6
до рішення 22 сесії Чечельницької районної ради                  7 скликання                                                                                     ___грудня 2018 року № ____</t>
  </si>
  <si>
    <t>Додаток №2</t>
  </si>
  <si>
    <t xml:space="preserve">__грудня 2018 року №___   </t>
  </si>
  <si>
    <t>Фінансування районного бюджету на 2019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</si>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</sst>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00"/>
  </numFmts>
  <fonts count="6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58"/>
      <name val="Times New Roman"/>
      <family val="1"/>
    </font>
    <font>
      <sz val="12"/>
      <color indexed="5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YR"/>
      <family val="0"/>
    </font>
    <font>
      <sz val="10"/>
      <name val="Arial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7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>
      <alignment vertical="top"/>
      <protection/>
    </xf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33" applyNumberFormat="1" applyFont="1" applyFill="1" applyBorder="1">
      <alignment/>
      <protection/>
    </xf>
    <xf numFmtId="0" fontId="6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wrapText="1"/>
    </xf>
    <xf numFmtId="1" fontId="18" fillId="0" borderId="10" xfId="57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49" fontId="5" fillId="34" borderId="10" xfId="0" applyNumberFormat="1" applyFont="1" applyFill="1" applyBorder="1" applyAlignment="1">
      <alignment/>
    </xf>
    <xf numFmtId="1" fontId="19" fillId="34" borderId="10" xfId="33" applyNumberFormat="1" applyFont="1" applyFill="1" applyBorder="1">
      <alignment/>
      <protection/>
    </xf>
    <xf numFmtId="1" fontId="19" fillId="34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1" fontId="19" fillId="34" borderId="10" xfId="33" applyNumberFormat="1" applyFont="1" applyFill="1" applyBorder="1" applyAlignment="1">
      <alignment horizontal="center"/>
      <protection/>
    </xf>
    <xf numFmtId="0" fontId="6" fillId="34" borderId="10" xfId="33" applyFont="1" applyFill="1" applyBorder="1">
      <alignment/>
      <protection/>
    </xf>
    <xf numFmtId="1" fontId="6" fillId="34" borderId="10" xfId="33" applyNumberFormat="1" applyFont="1" applyFill="1" applyBorder="1">
      <alignment/>
      <protection/>
    </xf>
    <xf numFmtId="1" fontId="6" fillId="34" borderId="10" xfId="3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1" fontId="19" fillId="0" borderId="0" xfId="0" applyNumberFormat="1" applyFont="1" applyFill="1" applyAlignment="1">
      <alignment wrapText="1"/>
    </xf>
    <xf numFmtId="1" fontId="19" fillId="0" borderId="0" xfId="0" applyNumberFormat="1" applyFont="1" applyFill="1" applyBorder="1" applyAlignment="1">
      <alignment wrapText="1"/>
    </xf>
    <xf numFmtId="1" fontId="1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9" fillId="0" borderId="15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right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172" fontId="27" fillId="0" borderId="10" xfId="49" applyNumberFormat="1" applyFont="1" applyBorder="1" applyAlignment="1">
      <alignment vertical="center"/>
      <protection/>
    </xf>
    <xf numFmtId="3" fontId="27" fillId="0" borderId="10" xfId="49" applyNumberFormat="1" applyFont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172" fontId="27" fillId="0" borderId="10" xfId="49" applyNumberFormat="1" applyFont="1" applyBorder="1">
      <alignment vertical="top"/>
      <protection/>
    </xf>
    <xf numFmtId="3" fontId="27" fillId="0" borderId="10" xfId="49" applyNumberFormat="1" applyFont="1" applyBorder="1">
      <alignment vertical="top"/>
      <protection/>
    </xf>
    <xf numFmtId="0" fontId="0" fillId="0" borderId="10" xfId="0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vertical="center" wrapText="1"/>
    </xf>
    <xf numFmtId="172" fontId="15" fillId="0" borderId="10" xfId="49" applyNumberFormat="1" applyFont="1" applyBorder="1" applyAlignment="1">
      <alignment vertical="top" wrapText="1"/>
      <protection/>
    </xf>
    <xf numFmtId="3" fontId="15" fillId="0" borderId="10" xfId="49" applyNumberFormat="1" applyFont="1" applyBorder="1">
      <alignment vertical="top"/>
      <protection/>
    </xf>
    <xf numFmtId="172" fontId="15" fillId="0" borderId="10" xfId="49" applyNumberFormat="1" applyFont="1" applyBorder="1">
      <alignment vertical="top"/>
      <protection/>
    </xf>
    <xf numFmtId="172" fontId="27" fillId="0" borderId="10" xfId="49" applyNumberFormat="1" applyFont="1" applyBorder="1" applyAlignment="1">
      <alignment vertical="top" wrapText="1"/>
      <protection/>
    </xf>
    <xf numFmtId="0" fontId="23" fillId="0" borderId="0" xfId="0" applyFont="1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172" fontId="28" fillId="0" borderId="10" xfId="0" applyNumberFormat="1" applyFont="1" applyBorder="1" applyAlignment="1">
      <alignment vertical="justify"/>
    </xf>
    <xf numFmtId="3" fontId="29" fillId="0" borderId="10" xfId="0" applyNumberFormat="1" applyFont="1" applyBorder="1" applyAlignment="1">
      <alignment vertical="justify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3" fontId="3" fillId="0" borderId="10" xfId="0" applyNumberFormat="1" applyFont="1" applyBorder="1" applyAlignment="1" quotePrefix="1">
      <alignment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Border="1" applyAlignment="1" quotePrefix="1">
      <alignment vertical="center" wrapText="1"/>
    </xf>
    <xf numFmtId="0" fontId="15" fillId="0" borderId="0" xfId="0" applyFont="1" applyAlignment="1">
      <alignment wrapText="1"/>
    </xf>
    <xf numFmtId="173" fontId="0" fillId="0" borderId="10" xfId="0" applyNumberFormat="1" applyBorder="1" applyAlignment="1" quotePrefix="1">
      <alignment horizontal="center" vertical="center" wrapText="1"/>
    </xf>
    <xf numFmtId="173" fontId="0" fillId="0" borderId="10" xfId="0" applyNumberFormat="1" applyBorder="1" applyAlignment="1" quotePrefix="1">
      <alignment vertical="center" wrapText="1"/>
    </xf>
    <xf numFmtId="0" fontId="3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 quotePrefix="1">
      <alignment vertical="center" wrapText="1"/>
    </xf>
    <xf numFmtId="172" fontId="15" fillId="0" borderId="10" xfId="49" applyNumberFormat="1" applyFont="1" applyBorder="1" applyAlignment="1">
      <alignment horizontal="center" vertical="center"/>
      <protection/>
    </xf>
    <xf numFmtId="1" fontId="30" fillId="0" borderId="10" xfId="49" applyNumberFormat="1" applyFont="1" applyBorder="1" applyAlignment="1">
      <alignment horizontal="center" vertical="top"/>
      <protection/>
    </xf>
    <xf numFmtId="1" fontId="31" fillId="0" borderId="10" xfId="49" applyNumberFormat="1" applyFont="1" applyBorder="1" applyAlignment="1">
      <alignment horizontal="center" vertical="top"/>
      <protection/>
    </xf>
    <xf numFmtId="173" fontId="0" fillId="0" borderId="10" xfId="0" applyNumberFormat="1" applyFont="1" applyBorder="1" applyAlignment="1" quotePrefix="1">
      <alignment horizontal="center" vertical="center" wrapText="1"/>
    </xf>
    <xf numFmtId="172" fontId="3" fillId="0" borderId="10" xfId="49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172" fontId="28" fillId="0" borderId="10" xfId="49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1" fontId="30" fillId="0" borderId="1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 vertical="justify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justify" wrapText="1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left" vertical="center" wrapText="1"/>
    </xf>
    <xf numFmtId="0" fontId="3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5" fillId="0" borderId="0" xfId="0" applyNumberFormat="1" applyFont="1" applyFill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34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428625</xdr:colOff>
      <xdr:row>9</xdr:row>
      <xdr:rowOff>2971800</xdr:rowOff>
    </xdr:from>
    <xdr:ext cx="10477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2459950" y="48768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spans="4:6" ht="12.75">
      <c r="D2" s="15" t="s">
        <v>435</v>
      </c>
      <c r="E2" s="16"/>
      <c r="F2" s="17"/>
    </row>
    <row r="3" spans="4:6" ht="12.75">
      <c r="D3" s="15" t="s">
        <v>436</v>
      </c>
      <c r="E3" s="16"/>
      <c r="F3" s="17"/>
    </row>
    <row r="5" spans="1:6" ht="12.75">
      <c r="A5" s="140" t="s">
        <v>54</v>
      </c>
      <c r="B5" s="141"/>
      <c r="C5" s="141"/>
      <c r="D5" s="141"/>
      <c r="E5" s="141"/>
      <c r="F5" s="141"/>
    </row>
    <row r="6" ht="12.75">
      <c r="F6" s="1" t="s">
        <v>1</v>
      </c>
    </row>
    <row r="7" spans="1:6" ht="12.75">
      <c r="A7" s="142" t="s">
        <v>2</v>
      </c>
      <c r="B7" s="142" t="s">
        <v>3</v>
      </c>
      <c r="C7" s="143" t="s">
        <v>4</v>
      </c>
      <c r="D7" s="142" t="s">
        <v>5</v>
      </c>
      <c r="E7" s="142" t="s">
        <v>6</v>
      </c>
      <c r="F7" s="142"/>
    </row>
    <row r="8" spans="1:6" ht="12.75">
      <c r="A8" s="142"/>
      <c r="B8" s="142"/>
      <c r="C8" s="142"/>
      <c r="D8" s="142"/>
      <c r="E8" s="142" t="s">
        <v>4</v>
      </c>
      <c r="F8" s="142" t="s">
        <v>7</v>
      </c>
    </row>
    <row r="9" spans="1:6" ht="12.75">
      <c r="A9" s="142"/>
      <c r="B9" s="142"/>
      <c r="C9" s="142"/>
      <c r="D9" s="142"/>
      <c r="E9" s="142"/>
      <c r="F9" s="142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8</v>
      </c>
      <c r="C11" s="7">
        <f aca="true" t="shared" si="0" ref="C11:C57">D11+E11</f>
        <v>31184000</v>
      </c>
      <c r="D11" s="8">
        <v>31184000</v>
      </c>
      <c r="E11" s="8">
        <v>0</v>
      </c>
      <c r="F11" s="8">
        <v>0</v>
      </c>
    </row>
    <row r="12" spans="1:6" ht="38.25">
      <c r="A12" s="5">
        <v>11000000</v>
      </c>
      <c r="B12" s="6" t="s">
        <v>9</v>
      </c>
      <c r="C12" s="7">
        <f t="shared" si="0"/>
        <v>31184000</v>
      </c>
      <c r="D12" s="8">
        <v>31184000</v>
      </c>
      <c r="E12" s="8">
        <v>0</v>
      </c>
      <c r="F12" s="8">
        <v>0</v>
      </c>
    </row>
    <row r="13" spans="1:6" ht="12.75">
      <c r="A13" s="5">
        <v>11010000</v>
      </c>
      <c r="B13" s="6" t="s">
        <v>10</v>
      </c>
      <c r="C13" s="7">
        <f t="shared" si="0"/>
        <v>31176000</v>
      </c>
      <c r="D13" s="8">
        <v>31176000</v>
      </c>
      <c r="E13" s="8">
        <v>0</v>
      </c>
      <c r="F13" s="8">
        <v>0</v>
      </c>
    </row>
    <row r="14" spans="1:6" ht="51">
      <c r="A14" s="9">
        <v>11010100</v>
      </c>
      <c r="B14" s="10" t="s">
        <v>11</v>
      </c>
      <c r="C14" s="11">
        <f t="shared" si="0"/>
        <v>20576000</v>
      </c>
      <c r="D14" s="12">
        <v>20576000</v>
      </c>
      <c r="E14" s="12">
        <v>0</v>
      </c>
      <c r="F14" s="12">
        <v>0</v>
      </c>
    </row>
    <row r="15" spans="1:6" ht="76.5">
      <c r="A15" s="9">
        <v>11010200</v>
      </c>
      <c r="B15" s="10" t="s">
        <v>12</v>
      </c>
      <c r="C15" s="11">
        <f t="shared" si="0"/>
        <v>900000</v>
      </c>
      <c r="D15" s="12">
        <v>900000</v>
      </c>
      <c r="E15" s="12">
        <v>0</v>
      </c>
      <c r="F15" s="12">
        <v>0</v>
      </c>
    </row>
    <row r="16" spans="1:6" ht="51">
      <c r="A16" s="9">
        <v>11010400</v>
      </c>
      <c r="B16" s="10" t="s">
        <v>13</v>
      </c>
      <c r="C16" s="11">
        <f t="shared" si="0"/>
        <v>9300000</v>
      </c>
      <c r="D16" s="12">
        <v>9300000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14</v>
      </c>
      <c r="C17" s="11">
        <f t="shared" si="0"/>
        <v>400000</v>
      </c>
      <c r="D17" s="12">
        <v>400000</v>
      </c>
      <c r="E17" s="12">
        <v>0</v>
      </c>
      <c r="F17" s="12">
        <v>0</v>
      </c>
    </row>
    <row r="18" spans="1:6" ht="12.75">
      <c r="A18" s="5">
        <v>11020000</v>
      </c>
      <c r="B18" s="6" t="s">
        <v>15</v>
      </c>
      <c r="C18" s="7">
        <f t="shared" si="0"/>
        <v>8000</v>
      </c>
      <c r="D18" s="8">
        <v>8000</v>
      </c>
      <c r="E18" s="8">
        <v>0</v>
      </c>
      <c r="F18" s="8">
        <v>0</v>
      </c>
    </row>
    <row r="19" spans="1:6" ht="25.5">
      <c r="A19" s="9">
        <v>11020200</v>
      </c>
      <c r="B19" s="10" t="s">
        <v>16</v>
      </c>
      <c r="C19" s="11">
        <f t="shared" si="0"/>
        <v>8000</v>
      </c>
      <c r="D19" s="12">
        <v>8000</v>
      </c>
      <c r="E19" s="12">
        <v>0</v>
      </c>
      <c r="F19" s="12">
        <v>0</v>
      </c>
    </row>
    <row r="20" spans="1:6" ht="12.75">
      <c r="A20" s="5">
        <v>20000000</v>
      </c>
      <c r="B20" s="6" t="s">
        <v>17</v>
      </c>
      <c r="C20" s="7">
        <f t="shared" si="0"/>
        <v>736800</v>
      </c>
      <c r="D20" s="8">
        <v>316000</v>
      </c>
      <c r="E20" s="8">
        <v>420800</v>
      </c>
      <c r="F20" s="8">
        <v>0</v>
      </c>
    </row>
    <row r="21" spans="1:6" ht="25.5">
      <c r="A21" s="5">
        <v>21000000</v>
      </c>
      <c r="B21" s="6" t="s">
        <v>18</v>
      </c>
      <c r="C21" s="7">
        <f t="shared" si="0"/>
        <v>5500</v>
      </c>
      <c r="D21" s="8">
        <v>5500</v>
      </c>
      <c r="E21" s="8">
        <v>0</v>
      </c>
      <c r="F21" s="8">
        <v>0</v>
      </c>
    </row>
    <row r="22" spans="1:6" ht="89.25">
      <c r="A22" s="5">
        <v>21010000</v>
      </c>
      <c r="B22" s="6" t="s">
        <v>19</v>
      </c>
      <c r="C22" s="7">
        <f t="shared" si="0"/>
        <v>5500</v>
      </c>
      <c r="D22" s="8">
        <v>5500</v>
      </c>
      <c r="E22" s="8">
        <v>0</v>
      </c>
      <c r="F22" s="8">
        <v>0</v>
      </c>
    </row>
    <row r="23" spans="1:6" ht="51">
      <c r="A23" s="9">
        <v>21010300</v>
      </c>
      <c r="B23" s="10" t="s">
        <v>20</v>
      </c>
      <c r="C23" s="11">
        <f t="shared" si="0"/>
        <v>5500</v>
      </c>
      <c r="D23" s="12">
        <v>5500</v>
      </c>
      <c r="E23" s="12">
        <v>0</v>
      </c>
      <c r="F23" s="12">
        <v>0</v>
      </c>
    </row>
    <row r="24" spans="1:6" ht="38.25">
      <c r="A24" s="5">
        <v>22000000</v>
      </c>
      <c r="B24" s="6" t="s">
        <v>21</v>
      </c>
      <c r="C24" s="7">
        <f t="shared" si="0"/>
        <v>305500</v>
      </c>
      <c r="D24" s="8">
        <v>305500</v>
      </c>
      <c r="E24" s="8">
        <v>0</v>
      </c>
      <c r="F24" s="8">
        <v>0</v>
      </c>
    </row>
    <row r="25" spans="1:6" ht="25.5">
      <c r="A25" s="5">
        <v>22010000</v>
      </c>
      <c r="B25" s="6" t="s">
        <v>22</v>
      </c>
      <c r="C25" s="7">
        <f t="shared" si="0"/>
        <v>298000</v>
      </c>
      <c r="D25" s="8">
        <v>298000</v>
      </c>
      <c r="E25" s="8">
        <v>0</v>
      </c>
      <c r="F25" s="8">
        <v>0</v>
      </c>
    </row>
    <row r="26" spans="1:6" ht="51">
      <c r="A26" s="9">
        <v>22010300</v>
      </c>
      <c r="B26" s="10" t="s">
        <v>23</v>
      </c>
      <c r="C26" s="11">
        <f t="shared" si="0"/>
        <v>28000</v>
      </c>
      <c r="D26" s="12">
        <v>28000</v>
      </c>
      <c r="E26" s="12">
        <v>0</v>
      </c>
      <c r="F26" s="12">
        <v>0</v>
      </c>
    </row>
    <row r="27" spans="1:6" ht="38.25">
      <c r="A27" s="9">
        <v>22012600</v>
      </c>
      <c r="B27" s="10" t="s">
        <v>24</v>
      </c>
      <c r="C27" s="11">
        <f t="shared" si="0"/>
        <v>270000</v>
      </c>
      <c r="D27" s="12">
        <v>270000</v>
      </c>
      <c r="E27" s="12">
        <v>0</v>
      </c>
      <c r="F27" s="12">
        <v>0</v>
      </c>
    </row>
    <row r="28" spans="1:6" ht="51">
      <c r="A28" s="5">
        <v>22080000</v>
      </c>
      <c r="B28" s="6" t="s">
        <v>25</v>
      </c>
      <c r="C28" s="7">
        <f t="shared" si="0"/>
        <v>7500</v>
      </c>
      <c r="D28" s="8">
        <v>7500</v>
      </c>
      <c r="E28" s="8">
        <v>0</v>
      </c>
      <c r="F28" s="8">
        <v>0</v>
      </c>
    </row>
    <row r="29" spans="1:6" ht="51">
      <c r="A29" s="9">
        <v>22080400</v>
      </c>
      <c r="B29" s="10" t="s">
        <v>26</v>
      </c>
      <c r="C29" s="11">
        <f t="shared" si="0"/>
        <v>7500</v>
      </c>
      <c r="D29" s="12">
        <v>7500</v>
      </c>
      <c r="E29" s="12">
        <v>0</v>
      </c>
      <c r="F29" s="12">
        <v>0</v>
      </c>
    </row>
    <row r="30" spans="1:6" ht="12.75">
      <c r="A30" s="5">
        <v>24000000</v>
      </c>
      <c r="B30" s="6" t="s">
        <v>27</v>
      </c>
      <c r="C30" s="7">
        <f t="shared" si="0"/>
        <v>5000</v>
      </c>
      <c r="D30" s="8">
        <v>5000</v>
      </c>
      <c r="E30" s="8">
        <v>0</v>
      </c>
      <c r="F30" s="8">
        <v>0</v>
      </c>
    </row>
    <row r="31" spans="1:6" ht="12.75">
      <c r="A31" s="5">
        <v>24060000</v>
      </c>
      <c r="B31" s="6" t="s">
        <v>28</v>
      </c>
      <c r="C31" s="7">
        <f t="shared" si="0"/>
        <v>5000</v>
      </c>
      <c r="D31" s="8">
        <v>5000</v>
      </c>
      <c r="E31" s="8">
        <v>0</v>
      </c>
      <c r="F31" s="8">
        <v>0</v>
      </c>
    </row>
    <row r="32" spans="1:6" ht="12.75">
      <c r="A32" s="9">
        <v>24060300</v>
      </c>
      <c r="B32" s="10" t="s">
        <v>28</v>
      </c>
      <c r="C32" s="11">
        <f t="shared" si="0"/>
        <v>5000</v>
      </c>
      <c r="D32" s="12">
        <v>5000</v>
      </c>
      <c r="E32" s="12">
        <v>0</v>
      </c>
      <c r="F32" s="12">
        <v>0</v>
      </c>
    </row>
    <row r="33" spans="1:6" ht="25.5">
      <c r="A33" s="5">
        <v>25000000</v>
      </c>
      <c r="B33" s="6" t="s">
        <v>29</v>
      </c>
      <c r="C33" s="7">
        <f t="shared" si="0"/>
        <v>420800</v>
      </c>
      <c r="D33" s="8">
        <v>0</v>
      </c>
      <c r="E33" s="8">
        <v>420800</v>
      </c>
      <c r="F33" s="8">
        <v>0</v>
      </c>
    </row>
    <row r="34" spans="1:6" ht="38.25">
      <c r="A34" s="5">
        <v>25010000</v>
      </c>
      <c r="B34" s="6" t="s">
        <v>30</v>
      </c>
      <c r="C34" s="7">
        <f t="shared" si="0"/>
        <v>200000</v>
      </c>
      <c r="D34" s="8">
        <v>0</v>
      </c>
      <c r="E34" s="8">
        <v>200000</v>
      </c>
      <c r="F34" s="8">
        <v>0</v>
      </c>
    </row>
    <row r="35" spans="1:6" ht="38.25">
      <c r="A35" s="9">
        <v>25010100</v>
      </c>
      <c r="B35" s="10" t="s">
        <v>31</v>
      </c>
      <c r="C35" s="11">
        <f t="shared" si="0"/>
        <v>192500</v>
      </c>
      <c r="D35" s="12">
        <v>0</v>
      </c>
      <c r="E35" s="12">
        <v>192500</v>
      </c>
      <c r="F35" s="12">
        <v>0</v>
      </c>
    </row>
    <row r="36" spans="1:6" ht="12.75">
      <c r="A36" s="9">
        <v>25010300</v>
      </c>
      <c r="B36" s="10" t="s">
        <v>32</v>
      </c>
      <c r="C36" s="11">
        <f t="shared" si="0"/>
        <v>7500</v>
      </c>
      <c r="D36" s="12">
        <v>0</v>
      </c>
      <c r="E36" s="12">
        <v>7500</v>
      </c>
      <c r="F36" s="12">
        <v>0</v>
      </c>
    </row>
    <row r="37" spans="1:6" ht="25.5">
      <c r="A37" s="5">
        <v>25020000</v>
      </c>
      <c r="B37" s="6" t="s">
        <v>33</v>
      </c>
      <c r="C37" s="7">
        <f t="shared" si="0"/>
        <v>220800</v>
      </c>
      <c r="D37" s="8">
        <v>0</v>
      </c>
      <c r="E37" s="8">
        <v>220800</v>
      </c>
      <c r="F37" s="8">
        <v>0</v>
      </c>
    </row>
    <row r="38" spans="1:6" ht="89.25">
      <c r="A38" s="9">
        <v>25020200</v>
      </c>
      <c r="B38" s="10" t="s">
        <v>34</v>
      </c>
      <c r="C38" s="11">
        <f t="shared" si="0"/>
        <v>220800</v>
      </c>
      <c r="D38" s="12">
        <v>0</v>
      </c>
      <c r="E38" s="12">
        <v>220800</v>
      </c>
      <c r="F38" s="12">
        <v>0</v>
      </c>
    </row>
    <row r="39" spans="1:6" ht="12.75">
      <c r="A39" s="13" t="s">
        <v>35</v>
      </c>
      <c r="B39" s="14"/>
      <c r="C39" s="7">
        <f t="shared" si="0"/>
        <v>31920800</v>
      </c>
      <c r="D39" s="7">
        <v>31500000</v>
      </c>
      <c r="E39" s="7">
        <v>420800</v>
      </c>
      <c r="F39" s="7">
        <v>0</v>
      </c>
    </row>
    <row r="40" spans="1:6" ht="12.75">
      <c r="A40" s="5">
        <v>40000000</v>
      </c>
      <c r="B40" s="6" t="s">
        <v>36</v>
      </c>
      <c r="C40" s="7">
        <f t="shared" si="0"/>
        <v>134684181</v>
      </c>
      <c r="D40" s="8">
        <v>134684181</v>
      </c>
      <c r="E40" s="8">
        <v>0</v>
      </c>
      <c r="F40" s="8">
        <v>0</v>
      </c>
    </row>
    <row r="41" spans="1:6" ht="12.75">
      <c r="A41" s="5">
        <v>41000000</v>
      </c>
      <c r="B41" s="6" t="s">
        <v>37</v>
      </c>
      <c r="C41" s="7">
        <f t="shared" si="0"/>
        <v>134684181</v>
      </c>
      <c r="D41" s="8">
        <v>134684181</v>
      </c>
      <c r="E41" s="8">
        <v>0</v>
      </c>
      <c r="F41" s="8">
        <v>0</v>
      </c>
    </row>
    <row r="42" spans="1:6" ht="25.5">
      <c r="A42" s="5">
        <v>41020000</v>
      </c>
      <c r="B42" s="6" t="s">
        <v>38</v>
      </c>
      <c r="C42" s="7">
        <f t="shared" si="0"/>
        <v>10706800</v>
      </c>
      <c r="D42" s="8">
        <v>10706800</v>
      </c>
      <c r="E42" s="8">
        <v>0</v>
      </c>
      <c r="F42" s="8">
        <v>0</v>
      </c>
    </row>
    <row r="43" spans="1:6" ht="12.75">
      <c r="A43" s="9">
        <v>41020100</v>
      </c>
      <c r="B43" s="10" t="s">
        <v>39</v>
      </c>
      <c r="C43" s="11">
        <f t="shared" si="0"/>
        <v>10706800</v>
      </c>
      <c r="D43" s="12">
        <v>10706800</v>
      </c>
      <c r="E43" s="12">
        <v>0</v>
      </c>
      <c r="F43" s="12">
        <v>0</v>
      </c>
    </row>
    <row r="44" spans="1:6" ht="25.5">
      <c r="A44" s="5">
        <v>41030000</v>
      </c>
      <c r="B44" s="6" t="s">
        <v>40</v>
      </c>
      <c r="C44" s="7">
        <f t="shared" si="0"/>
        <v>54715700</v>
      </c>
      <c r="D44" s="8">
        <v>54715700</v>
      </c>
      <c r="E44" s="8">
        <v>0</v>
      </c>
      <c r="F44" s="8">
        <v>0</v>
      </c>
    </row>
    <row r="45" spans="1:6" ht="25.5">
      <c r="A45" s="9">
        <v>41033900</v>
      </c>
      <c r="B45" s="10" t="s">
        <v>41</v>
      </c>
      <c r="C45" s="11">
        <f t="shared" si="0"/>
        <v>40521900</v>
      </c>
      <c r="D45" s="12">
        <v>40521900</v>
      </c>
      <c r="E45" s="12">
        <v>0</v>
      </c>
      <c r="F45" s="12">
        <v>0</v>
      </c>
    </row>
    <row r="46" spans="1:6" ht="25.5">
      <c r="A46" s="9">
        <v>41034200</v>
      </c>
      <c r="B46" s="10" t="s">
        <v>42</v>
      </c>
      <c r="C46" s="11">
        <f t="shared" si="0"/>
        <v>14193800</v>
      </c>
      <c r="D46" s="12">
        <v>14193800</v>
      </c>
      <c r="E46" s="12">
        <v>0</v>
      </c>
      <c r="F46" s="12">
        <v>0</v>
      </c>
    </row>
    <row r="47" spans="1:6" ht="25.5">
      <c r="A47" s="5">
        <v>41040000</v>
      </c>
      <c r="B47" s="6" t="s">
        <v>43</v>
      </c>
      <c r="C47" s="7">
        <f t="shared" si="0"/>
        <v>7010281</v>
      </c>
      <c r="D47" s="8">
        <v>7010281</v>
      </c>
      <c r="E47" s="8">
        <v>0</v>
      </c>
      <c r="F47" s="8">
        <v>0</v>
      </c>
    </row>
    <row r="48" spans="1:6" ht="63.75">
      <c r="A48" s="9">
        <v>41040200</v>
      </c>
      <c r="B48" s="10" t="s">
        <v>44</v>
      </c>
      <c r="C48" s="11">
        <f t="shared" si="0"/>
        <v>7010281</v>
      </c>
      <c r="D48" s="12">
        <v>7010281</v>
      </c>
      <c r="E48" s="12">
        <v>0</v>
      </c>
      <c r="F48" s="12">
        <v>0</v>
      </c>
    </row>
    <row r="49" spans="1:6" ht="25.5">
      <c r="A49" s="5">
        <v>41050000</v>
      </c>
      <c r="B49" s="6" t="s">
        <v>45</v>
      </c>
      <c r="C49" s="7">
        <f t="shared" si="0"/>
        <v>62251400</v>
      </c>
      <c r="D49" s="8">
        <v>62251400</v>
      </c>
      <c r="E49" s="8">
        <v>0</v>
      </c>
      <c r="F49" s="8">
        <v>0</v>
      </c>
    </row>
    <row r="50" spans="1:6" ht="89.25">
      <c r="A50" s="9">
        <v>41050100</v>
      </c>
      <c r="B50" s="10" t="s">
        <v>46</v>
      </c>
      <c r="C50" s="11">
        <f t="shared" si="0"/>
        <v>6036000</v>
      </c>
      <c r="D50" s="12">
        <v>6036000</v>
      </c>
      <c r="E50" s="12">
        <v>0</v>
      </c>
      <c r="F50" s="12">
        <v>0</v>
      </c>
    </row>
    <row r="51" spans="1:6" ht="76.5">
      <c r="A51" s="9">
        <v>41050200</v>
      </c>
      <c r="B51" s="10" t="s">
        <v>47</v>
      </c>
      <c r="C51" s="11">
        <f t="shared" si="0"/>
        <v>14632500</v>
      </c>
      <c r="D51" s="12">
        <v>14632500</v>
      </c>
      <c r="E51" s="12">
        <v>0</v>
      </c>
      <c r="F51" s="12">
        <v>0</v>
      </c>
    </row>
    <row r="52" spans="1:6" ht="89.25">
      <c r="A52" s="9">
        <v>41050300</v>
      </c>
      <c r="B52" s="10" t="s">
        <v>48</v>
      </c>
      <c r="C52" s="11">
        <f t="shared" si="0"/>
        <v>40418900</v>
      </c>
      <c r="D52" s="12">
        <v>40418900</v>
      </c>
      <c r="E52" s="12">
        <v>0</v>
      </c>
      <c r="F52" s="12">
        <v>0</v>
      </c>
    </row>
    <row r="53" spans="1:6" ht="89.25">
      <c r="A53" s="9">
        <v>41050700</v>
      </c>
      <c r="B53" s="10" t="s">
        <v>49</v>
      </c>
      <c r="C53" s="11">
        <f t="shared" si="0"/>
        <v>556400</v>
      </c>
      <c r="D53" s="12">
        <v>556400</v>
      </c>
      <c r="E53" s="12">
        <v>0</v>
      </c>
      <c r="F53" s="12">
        <v>0</v>
      </c>
    </row>
    <row r="54" spans="1:6" ht="51">
      <c r="A54" s="9">
        <v>41051500</v>
      </c>
      <c r="B54" s="10" t="s">
        <v>50</v>
      </c>
      <c r="C54" s="11">
        <f t="shared" si="0"/>
        <v>350100</v>
      </c>
      <c r="D54" s="12">
        <v>350100</v>
      </c>
      <c r="E54" s="12">
        <v>0</v>
      </c>
      <c r="F54" s="12">
        <v>0</v>
      </c>
    </row>
    <row r="55" spans="1:6" ht="63.75">
      <c r="A55" s="9">
        <v>41052000</v>
      </c>
      <c r="B55" s="10" t="s">
        <v>51</v>
      </c>
      <c r="C55" s="11">
        <f t="shared" si="0"/>
        <v>170300</v>
      </c>
      <c r="D55" s="12">
        <v>170300</v>
      </c>
      <c r="E55" s="12">
        <v>0</v>
      </c>
      <c r="F55" s="12">
        <v>0</v>
      </c>
    </row>
    <row r="56" spans="1:6" ht="12.75">
      <c r="A56" s="9">
        <v>41053900</v>
      </c>
      <c r="B56" s="10" t="s">
        <v>52</v>
      </c>
      <c r="C56" s="11">
        <f t="shared" si="0"/>
        <v>87200</v>
      </c>
      <c r="D56" s="12">
        <v>87200</v>
      </c>
      <c r="E56" s="12">
        <v>0</v>
      </c>
      <c r="F56" s="12">
        <v>0</v>
      </c>
    </row>
    <row r="57" spans="1:6" ht="12.75">
      <c r="A57" s="13" t="s">
        <v>53</v>
      </c>
      <c r="B57" s="14"/>
      <c r="C57" s="7">
        <f t="shared" si="0"/>
        <v>166604981</v>
      </c>
      <c r="D57" s="7">
        <v>166184181</v>
      </c>
      <c r="E57" s="7">
        <v>420800</v>
      </c>
      <c r="F57" s="7">
        <v>0</v>
      </c>
    </row>
    <row r="60" spans="2:5" ht="12.75">
      <c r="B60" s="2" t="s">
        <v>55</v>
      </c>
      <c r="E60" s="2" t="s">
        <v>56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443</v>
      </c>
    </row>
    <row r="2" ht="12.75">
      <c r="D2" t="s">
        <v>435</v>
      </c>
    </row>
    <row r="3" ht="12.75">
      <c r="D3" t="s">
        <v>438</v>
      </c>
    </row>
    <row r="4" ht="12.75">
      <c r="D4" t="s">
        <v>444</v>
      </c>
    </row>
    <row r="5" spans="1:6" ht="12.75">
      <c r="A5" s="140" t="s">
        <v>445</v>
      </c>
      <c r="B5" s="141"/>
      <c r="C5" s="141"/>
      <c r="D5" s="141"/>
      <c r="E5" s="141"/>
      <c r="F5" s="141"/>
    </row>
    <row r="6" ht="12.75">
      <c r="F6" s="1" t="s">
        <v>1</v>
      </c>
    </row>
    <row r="7" spans="1:6" ht="12.75">
      <c r="A7" s="142" t="s">
        <v>2</v>
      </c>
      <c r="B7" s="142" t="s">
        <v>446</v>
      </c>
      <c r="C7" s="143" t="s">
        <v>4</v>
      </c>
      <c r="D7" s="142" t="s">
        <v>5</v>
      </c>
      <c r="E7" s="142" t="s">
        <v>6</v>
      </c>
      <c r="F7" s="142"/>
    </row>
    <row r="8" spans="1:6" ht="12.75">
      <c r="A8" s="142"/>
      <c r="B8" s="142"/>
      <c r="C8" s="142"/>
      <c r="D8" s="142"/>
      <c r="E8" s="142" t="s">
        <v>4</v>
      </c>
      <c r="F8" s="142" t="s">
        <v>7</v>
      </c>
    </row>
    <row r="9" spans="1:6" ht="12.75">
      <c r="A9" s="142"/>
      <c r="B9" s="142"/>
      <c r="C9" s="142"/>
      <c r="D9" s="142"/>
      <c r="E9" s="142"/>
      <c r="F9" s="142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447</v>
      </c>
      <c r="C11" s="7">
        <f aca="true" t="shared" si="0" ref="C11:C16">D11+E11</f>
        <v>0</v>
      </c>
      <c r="D11" s="8">
        <v>-1918000</v>
      </c>
      <c r="E11" s="8">
        <v>1918000</v>
      </c>
      <c r="F11" s="8">
        <v>0</v>
      </c>
    </row>
    <row r="12" spans="1:6" ht="25.5">
      <c r="A12" s="5">
        <v>208000</v>
      </c>
      <c r="B12" s="6" t="s">
        <v>448</v>
      </c>
      <c r="C12" s="7">
        <f t="shared" si="0"/>
        <v>0</v>
      </c>
      <c r="D12" s="8">
        <v>-1918000</v>
      </c>
      <c r="E12" s="8">
        <v>1918000</v>
      </c>
      <c r="F12" s="8">
        <v>0</v>
      </c>
    </row>
    <row r="13" spans="1:6" ht="38.25">
      <c r="A13" s="9">
        <v>208400</v>
      </c>
      <c r="B13" s="10" t="s">
        <v>449</v>
      </c>
      <c r="C13" s="11">
        <f t="shared" si="0"/>
        <v>0</v>
      </c>
      <c r="D13" s="12">
        <v>-1918000</v>
      </c>
      <c r="E13" s="12">
        <v>1918000</v>
      </c>
      <c r="F13" s="12">
        <v>0</v>
      </c>
    </row>
    <row r="14" spans="1:6" ht="12.75">
      <c r="A14" s="5">
        <v>600000</v>
      </c>
      <c r="B14" s="6" t="s">
        <v>450</v>
      </c>
      <c r="C14" s="7">
        <f t="shared" si="0"/>
        <v>0</v>
      </c>
      <c r="D14" s="8">
        <v>-1918000</v>
      </c>
      <c r="E14" s="8">
        <v>1918000</v>
      </c>
      <c r="F14" s="8">
        <v>0</v>
      </c>
    </row>
    <row r="15" spans="1:6" ht="12.75">
      <c r="A15" s="5">
        <v>602000</v>
      </c>
      <c r="B15" s="6" t="s">
        <v>451</v>
      </c>
      <c r="C15" s="7">
        <f t="shared" si="0"/>
        <v>0</v>
      </c>
      <c r="D15" s="8">
        <v>-1918000</v>
      </c>
      <c r="E15" s="8">
        <v>1918000</v>
      </c>
      <c r="F15" s="8">
        <v>0</v>
      </c>
    </row>
    <row r="16" spans="1:6" ht="38.25">
      <c r="A16" s="9">
        <v>602400</v>
      </c>
      <c r="B16" s="10" t="s">
        <v>449</v>
      </c>
      <c r="C16" s="11">
        <f t="shared" si="0"/>
        <v>0</v>
      </c>
      <c r="D16" s="12">
        <v>-1918000</v>
      </c>
      <c r="E16" s="12">
        <v>1918000</v>
      </c>
      <c r="F16" s="12">
        <v>0</v>
      </c>
    </row>
    <row r="19" spans="2:5" ht="12.75">
      <c r="B19" s="2" t="s">
        <v>55</v>
      </c>
      <c r="E19" s="2" t="s">
        <v>56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B1">
      <selection activeCell="J4" sqref="J4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5" width="13.625" style="0" customWidth="1"/>
    <col min="6" max="6" width="13.25390625" style="0" customWidth="1"/>
    <col min="7" max="15" width="11.75390625" style="0" customWidth="1"/>
    <col min="16" max="16" width="12.875" style="0" customWidth="1"/>
  </cols>
  <sheetData>
    <row r="1" ht="12.75">
      <c r="M1" t="s">
        <v>57</v>
      </c>
    </row>
    <row r="2" ht="12.75">
      <c r="M2" t="s">
        <v>437</v>
      </c>
    </row>
    <row r="3" ht="12.75">
      <c r="M3" t="s">
        <v>438</v>
      </c>
    </row>
    <row r="4" ht="12.75">
      <c r="M4" t="s">
        <v>439</v>
      </c>
    </row>
    <row r="5" spans="1:16" ht="12.75">
      <c r="A5" s="140" t="s">
        <v>58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2.75">
      <c r="A6" s="140" t="s">
        <v>59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ht="12.75">
      <c r="P7" s="1" t="s">
        <v>1</v>
      </c>
    </row>
    <row r="8" spans="1:16" ht="12.75">
      <c r="A8" s="144" t="s">
        <v>60</v>
      </c>
      <c r="B8" s="144" t="s">
        <v>61</v>
      </c>
      <c r="C8" s="144" t="s">
        <v>62</v>
      </c>
      <c r="D8" s="142" t="s">
        <v>63</v>
      </c>
      <c r="E8" s="142" t="s">
        <v>5</v>
      </c>
      <c r="F8" s="142"/>
      <c r="G8" s="142"/>
      <c r="H8" s="142"/>
      <c r="I8" s="142"/>
      <c r="J8" s="142" t="s">
        <v>6</v>
      </c>
      <c r="K8" s="142"/>
      <c r="L8" s="142"/>
      <c r="M8" s="142"/>
      <c r="N8" s="142"/>
      <c r="O8" s="142"/>
      <c r="P8" s="143" t="s">
        <v>64</v>
      </c>
    </row>
    <row r="9" spans="1:16" ht="12.75">
      <c r="A9" s="142"/>
      <c r="B9" s="142"/>
      <c r="C9" s="142"/>
      <c r="D9" s="142"/>
      <c r="E9" s="143" t="s">
        <v>4</v>
      </c>
      <c r="F9" s="142" t="s">
        <v>65</v>
      </c>
      <c r="G9" s="142" t="s">
        <v>66</v>
      </c>
      <c r="H9" s="142"/>
      <c r="I9" s="142" t="s">
        <v>67</v>
      </c>
      <c r="J9" s="143" t="s">
        <v>4</v>
      </c>
      <c r="K9" s="142" t="s">
        <v>65</v>
      </c>
      <c r="L9" s="142" t="s">
        <v>66</v>
      </c>
      <c r="M9" s="142"/>
      <c r="N9" s="142" t="s">
        <v>67</v>
      </c>
      <c r="O9" s="3" t="s">
        <v>66</v>
      </c>
      <c r="P9" s="142"/>
    </row>
    <row r="10" spans="1:16" ht="12.75">
      <c r="A10" s="142"/>
      <c r="B10" s="142"/>
      <c r="C10" s="142"/>
      <c r="D10" s="142"/>
      <c r="E10" s="142"/>
      <c r="F10" s="142"/>
      <c r="G10" s="142" t="s">
        <v>68</v>
      </c>
      <c r="H10" s="142" t="s">
        <v>69</v>
      </c>
      <c r="I10" s="142"/>
      <c r="J10" s="142"/>
      <c r="K10" s="142"/>
      <c r="L10" s="142" t="s">
        <v>68</v>
      </c>
      <c r="M10" s="142" t="s">
        <v>69</v>
      </c>
      <c r="N10" s="142"/>
      <c r="O10" s="142" t="s">
        <v>70</v>
      </c>
      <c r="P10" s="142"/>
    </row>
    <row r="11" spans="1:16" ht="12.7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18" t="s">
        <v>71</v>
      </c>
      <c r="B13" s="19"/>
      <c r="C13" s="20"/>
      <c r="D13" s="21" t="s">
        <v>72</v>
      </c>
      <c r="E13" s="22">
        <v>2300000</v>
      </c>
      <c r="F13" s="23">
        <v>2300000</v>
      </c>
      <c r="G13" s="23">
        <v>1510000</v>
      </c>
      <c r="H13" s="23">
        <v>62200</v>
      </c>
      <c r="I13" s="23">
        <v>0</v>
      </c>
      <c r="J13" s="22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2">
        <f aca="true" t="shared" si="0" ref="P13:P76">E13+J13</f>
        <v>2300000</v>
      </c>
    </row>
    <row r="14" spans="1:16" ht="12.75">
      <c r="A14" s="18" t="s">
        <v>73</v>
      </c>
      <c r="B14" s="19"/>
      <c r="C14" s="20"/>
      <c r="D14" s="21" t="s">
        <v>72</v>
      </c>
      <c r="E14" s="22">
        <v>2300000</v>
      </c>
      <c r="F14" s="23">
        <v>2300000</v>
      </c>
      <c r="G14" s="23">
        <v>1510000</v>
      </c>
      <c r="H14" s="23">
        <v>62200</v>
      </c>
      <c r="I14" s="23">
        <v>0</v>
      </c>
      <c r="J14" s="22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2">
        <f t="shared" si="0"/>
        <v>2300000</v>
      </c>
    </row>
    <row r="15" spans="1:16" ht="76.5">
      <c r="A15" s="18" t="s">
        <v>74</v>
      </c>
      <c r="B15" s="18" t="s">
        <v>75</v>
      </c>
      <c r="C15" s="24" t="s">
        <v>76</v>
      </c>
      <c r="D15" s="21" t="s">
        <v>77</v>
      </c>
      <c r="E15" s="22">
        <v>2000000</v>
      </c>
      <c r="F15" s="23">
        <v>2000000</v>
      </c>
      <c r="G15" s="23">
        <v>1510000</v>
      </c>
      <c r="H15" s="23">
        <v>62200</v>
      </c>
      <c r="I15" s="23">
        <v>0</v>
      </c>
      <c r="J15" s="22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2">
        <f t="shared" si="0"/>
        <v>2000000</v>
      </c>
    </row>
    <row r="16" spans="1:16" ht="25.5">
      <c r="A16" s="18" t="s">
        <v>78</v>
      </c>
      <c r="B16" s="18" t="s">
        <v>79</v>
      </c>
      <c r="C16" s="20"/>
      <c r="D16" s="21" t="s">
        <v>80</v>
      </c>
      <c r="E16" s="22">
        <v>200000</v>
      </c>
      <c r="F16" s="23">
        <v>200000</v>
      </c>
      <c r="G16" s="23">
        <v>0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 t="shared" si="0"/>
        <v>200000</v>
      </c>
    </row>
    <row r="17" spans="1:16" ht="51">
      <c r="A17" s="25" t="s">
        <v>81</v>
      </c>
      <c r="B17" s="25" t="s">
        <v>82</v>
      </c>
      <c r="C17" s="26" t="s">
        <v>83</v>
      </c>
      <c r="D17" s="27" t="s">
        <v>84</v>
      </c>
      <c r="E17" s="28">
        <v>200000</v>
      </c>
      <c r="F17" s="29">
        <v>200000</v>
      </c>
      <c r="G17" s="29">
        <v>0</v>
      </c>
      <c r="H17" s="29">
        <v>0</v>
      </c>
      <c r="I17" s="29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8">
        <f t="shared" si="0"/>
        <v>200000</v>
      </c>
    </row>
    <row r="18" spans="1:16" ht="12.75">
      <c r="A18" s="18" t="s">
        <v>85</v>
      </c>
      <c r="B18" s="18" t="s">
        <v>86</v>
      </c>
      <c r="C18" s="20"/>
      <c r="D18" s="21" t="s">
        <v>87</v>
      </c>
      <c r="E18" s="22">
        <v>100000</v>
      </c>
      <c r="F18" s="23">
        <v>100000</v>
      </c>
      <c r="G18" s="23">
        <v>0</v>
      </c>
      <c r="H18" s="23">
        <v>0</v>
      </c>
      <c r="I18" s="23">
        <v>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 t="shared" si="0"/>
        <v>100000</v>
      </c>
    </row>
    <row r="19" spans="1:16" ht="25.5">
      <c r="A19" s="25" t="s">
        <v>88</v>
      </c>
      <c r="B19" s="25" t="s">
        <v>89</v>
      </c>
      <c r="C19" s="26" t="s">
        <v>90</v>
      </c>
      <c r="D19" s="27" t="s">
        <v>91</v>
      </c>
      <c r="E19" s="28">
        <v>100000</v>
      </c>
      <c r="F19" s="29">
        <v>100000</v>
      </c>
      <c r="G19" s="29">
        <v>0</v>
      </c>
      <c r="H19" s="29">
        <v>0</v>
      </c>
      <c r="I19" s="29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8">
        <f t="shared" si="0"/>
        <v>100000</v>
      </c>
    </row>
    <row r="20" spans="1:16" ht="89.25">
      <c r="A20" s="18" t="s">
        <v>92</v>
      </c>
      <c r="B20" s="19"/>
      <c r="C20" s="20"/>
      <c r="D20" s="21" t="s">
        <v>93</v>
      </c>
      <c r="E20" s="22">
        <v>18967375</v>
      </c>
      <c r="F20" s="23">
        <v>18967375</v>
      </c>
      <c r="G20" s="23">
        <v>319400</v>
      </c>
      <c r="H20" s="23">
        <v>4700</v>
      </c>
      <c r="I20" s="23">
        <v>0</v>
      </c>
      <c r="J20" s="22">
        <v>1400000</v>
      </c>
      <c r="K20" s="23">
        <v>0</v>
      </c>
      <c r="L20" s="23">
        <v>0</v>
      </c>
      <c r="M20" s="23">
        <v>0</v>
      </c>
      <c r="N20" s="23">
        <v>1400000</v>
      </c>
      <c r="O20" s="23">
        <v>1400000</v>
      </c>
      <c r="P20" s="22">
        <f t="shared" si="0"/>
        <v>20367375</v>
      </c>
    </row>
    <row r="21" spans="1:16" ht="89.25">
      <c r="A21" s="18" t="s">
        <v>94</v>
      </c>
      <c r="B21" s="19"/>
      <c r="C21" s="20"/>
      <c r="D21" s="21" t="s">
        <v>93</v>
      </c>
      <c r="E21" s="22">
        <v>18967375</v>
      </c>
      <c r="F21" s="23">
        <v>18967375</v>
      </c>
      <c r="G21" s="23">
        <v>319400</v>
      </c>
      <c r="H21" s="23">
        <v>4700</v>
      </c>
      <c r="I21" s="23">
        <v>0</v>
      </c>
      <c r="J21" s="22">
        <v>1400000</v>
      </c>
      <c r="K21" s="23">
        <v>0</v>
      </c>
      <c r="L21" s="23">
        <v>0</v>
      </c>
      <c r="M21" s="23">
        <v>0</v>
      </c>
      <c r="N21" s="23">
        <v>1400000</v>
      </c>
      <c r="O21" s="23">
        <v>1400000</v>
      </c>
      <c r="P21" s="22">
        <f t="shared" si="0"/>
        <v>20367375</v>
      </c>
    </row>
    <row r="22" spans="1:16" ht="25.5">
      <c r="A22" s="18" t="s">
        <v>95</v>
      </c>
      <c r="B22" s="18" t="s">
        <v>96</v>
      </c>
      <c r="C22" s="24" t="s">
        <v>97</v>
      </c>
      <c r="D22" s="21" t="s">
        <v>98</v>
      </c>
      <c r="E22" s="22">
        <v>200000</v>
      </c>
      <c r="F22" s="23">
        <v>200000</v>
      </c>
      <c r="G22" s="23">
        <v>0</v>
      </c>
      <c r="H22" s="23">
        <v>0</v>
      </c>
      <c r="I22" s="23">
        <v>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f t="shared" si="0"/>
        <v>200000</v>
      </c>
    </row>
    <row r="23" spans="1:16" ht="25.5">
      <c r="A23" s="18" t="s">
        <v>99</v>
      </c>
      <c r="B23" s="18" t="s">
        <v>100</v>
      </c>
      <c r="C23" s="24" t="s">
        <v>101</v>
      </c>
      <c r="D23" s="21" t="s">
        <v>102</v>
      </c>
      <c r="E23" s="22">
        <v>16741582</v>
      </c>
      <c r="F23" s="23">
        <v>16741582</v>
      </c>
      <c r="G23" s="23">
        <v>0</v>
      </c>
      <c r="H23" s="23">
        <v>0</v>
      </c>
      <c r="I23" s="23">
        <v>0</v>
      </c>
      <c r="J23" s="22">
        <v>300000</v>
      </c>
      <c r="K23" s="23">
        <v>0</v>
      </c>
      <c r="L23" s="23">
        <v>0</v>
      </c>
      <c r="M23" s="23">
        <v>0</v>
      </c>
      <c r="N23" s="23">
        <v>300000</v>
      </c>
      <c r="O23" s="23">
        <v>300000</v>
      </c>
      <c r="P23" s="22">
        <f t="shared" si="0"/>
        <v>17041582</v>
      </c>
    </row>
    <row r="24" spans="1:16" ht="12.75">
      <c r="A24" s="18" t="s">
        <v>103</v>
      </c>
      <c r="B24" s="18" t="s">
        <v>104</v>
      </c>
      <c r="C24" s="20"/>
      <c r="D24" s="21" t="s">
        <v>105</v>
      </c>
      <c r="E24" s="22">
        <v>615393</v>
      </c>
      <c r="F24" s="23">
        <v>615393</v>
      </c>
      <c r="G24" s="23">
        <v>0</v>
      </c>
      <c r="H24" s="23">
        <v>0</v>
      </c>
      <c r="I24" s="23">
        <v>0</v>
      </c>
      <c r="J24" s="22">
        <v>500000</v>
      </c>
      <c r="K24" s="23">
        <v>0</v>
      </c>
      <c r="L24" s="23">
        <v>0</v>
      </c>
      <c r="M24" s="23">
        <v>0</v>
      </c>
      <c r="N24" s="23">
        <v>500000</v>
      </c>
      <c r="O24" s="23">
        <v>500000</v>
      </c>
      <c r="P24" s="22">
        <f t="shared" si="0"/>
        <v>1115393</v>
      </c>
    </row>
    <row r="25" spans="1:16" ht="38.25">
      <c r="A25" s="25" t="s">
        <v>106</v>
      </c>
      <c r="B25" s="25" t="s">
        <v>107</v>
      </c>
      <c r="C25" s="26" t="s">
        <v>108</v>
      </c>
      <c r="D25" s="27" t="s">
        <v>109</v>
      </c>
      <c r="E25" s="28">
        <v>615393</v>
      </c>
      <c r="F25" s="29">
        <v>615393</v>
      </c>
      <c r="G25" s="29">
        <v>0</v>
      </c>
      <c r="H25" s="29">
        <v>0</v>
      </c>
      <c r="I25" s="29">
        <v>0</v>
      </c>
      <c r="J25" s="28">
        <v>500000</v>
      </c>
      <c r="K25" s="29">
        <v>0</v>
      </c>
      <c r="L25" s="29">
        <v>0</v>
      </c>
      <c r="M25" s="29">
        <v>0</v>
      </c>
      <c r="N25" s="29">
        <v>500000</v>
      </c>
      <c r="O25" s="29">
        <v>500000</v>
      </c>
      <c r="P25" s="28">
        <f t="shared" si="0"/>
        <v>1115393</v>
      </c>
    </row>
    <row r="26" spans="1:16" ht="25.5">
      <c r="A26" s="18" t="s">
        <v>110</v>
      </c>
      <c r="B26" s="18" t="s">
        <v>111</v>
      </c>
      <c r="C26" s="20"/>
      <c r="D26" s="21" t="s">
        <v>112</v>
      </c>
      <c r="E26" s="22">
        <v>720400</v>
      </c>
      <c r="F26" s="23">
        <v>720400</v>
      </c>
      <c r="G26" s="23">
        <v>0</v>
      </c>
      <c r="H26" s="23">
        <v>0</v>
      </c>
      <c r="I26" s="23">
        <v>0</v>
      </c>
      <c r="J26" s="22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2">
        <f t="shared" si="0"/>
        <v>720400</v>
      </c>
    </row>
    <row r="27" spans="1:16" ht="25.5">
      <c r="A27" s="25" t="s">
        <v>113</v>
      </c>
      <c r="B27" s="25" t="s">
        <v>114</v>
      </c>
      <c r="C27" s="26" t="s">
        <v>115</v>
      </c>
      <c r="D27" s="27" t="s">
        <v>116</v>
      </c>
      <c r="E27" s="28">
        <v>550100</v>
      </c>
      <c r="F27" s="29">
        <v>550100</v>
      </c>
      <c r="G27" s="29">
        <v>0</v>
      </c>
      <c r="H27" s="29">
        <v>0</v>
      </c>
      <c r="I27" s="29">
        <v>0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8">
        <f t="shared" si="0"/>
        <v>550100</v>
      </c>
    </row>
    <row r="28" spans="1:16" ht="25.5">
      <c r="A28" s="25" t="s">
        <v>117</v>
      </c>
      <c r="B28" s="25" t="s">
        <v>118</v>
      </c>
      <c r="C28" s="26" t="s">
        <v>115</v>
      </c>
      <c r="D28" s="27" t="s">
        <v>119</v>
      </c>
      <c r="E28" s="28">
        <v>170300</v>
      </c>
      <c r="F28" s="29">
        <v>170300</v>
      </c>
      <c r="G28" s="29">
        <v>0</v>
      </c>
      <c r="H28" s="29">
        <v>0</v>
      </c>
      <c r="I28" s="29">
        <v>0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8">
        <f t="shared" si="0"/>
        <v>170300</v>
      </c>
    </row>
    <row r="29" spans="1:16" ht="25.5">
      <c r="A29" s="18" t="s">
        <v>120</v>
      </c>
      <c r="B29" s="18" t="s">
        <v>121</v>
      </c>
      <c r="C29" s="20"/>
      <c r="D29" s="21" t="s">
        <v>122</v>
      </c>
      <c r="E29" s="22">
        <v>20000</v>
      </c>
      <c r="F29" s="23">
        <v>20000</v>
      </c>
      <c r="G29" s="23">
        <v>0</v>
      </c>
      <c r="H29" s="23">
        <v>0</v>
      </c>
      <c r="I29" s="23">
        <v>0</v>
      </c>
      <c r="J29" s="22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2">
        <f t="shared" si="0"/>
        <v>20000</v>
      </c>
    </row>
    <row r="30" spans="1:16" ht="25.5">
      <c r="A30" s="25" t="s">
        <v>123</v>
      </c>
      <c r="B30" s="25" t="s">
        <v>124</v>
      </c>
      <c r="C30" s="26" t="s">
        <v>125</v>
      </c>
      <c r="D30" s="27" t="s">
        <v>126</v>
      </c>
      <c r="E30" s="28">
        <v>20000</v>
      </c>
      <c r="F30" s="29">
        <v>20000</v>
      </c>
      <c r="G30" s="29">
        <v>0</v>
      </c>
      <c r="H30" s="29">
        <v>0</v>
      </c>
      <c r="I30" s="29">
        <v>0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8">
        <f t="shared" si="0"/>
        <v>20000</v>
      </c>
    </row>
    <row r="31" spans="1:16" ht="25.5">
      <c r="A31" s="18" t="s">
        <v>127</v>
      </c>
      <c r="B31" s="18" t="s">
        <v>128</v>
      </c>
      <c r="C31" s="20"/>
      <c r="D31" s="21" t="s">
        <v>129</v>
      </c>
      <c r="E31" s="22">
        <v>450000</v>
      </c>
      <c r="F31" s="23">
        <v>450000</v>
      </c>
      <c r="G31" s="23">
        <v>319400</v>
      </c>
      <c r="H31" s="23">
        <v>4700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2">
        <f t="shared" si="0"/>
        <v>450000</v>
      </c>
    </row>
    <row r="32" spans="1:16" ht="38.25">
      <c r="A32" s="25" t="s">
        <v>130</v>
      </c>
      <c r="B32" s="25" t="s">
        <v>131</v>
      </c>
      <c r="C32" s="26" t="s">
        <v>125</v>
      </c>
      <c r="D32" s="27" t="s">
        <v>132</v>
      </c>
      <c r="E32" s="28">
        <v>450000</v>
      </c>
      <c r="F32" s="29">
        <v>450000</v>
      </c>
      <c r="G32" s="29">
        <v>319400</v>
      </c>
      <c r="H32" s="29">
        <v>4700</v>
      </c>
      <c r="I32" s="29">
        <v>0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8">
        <f t="shared" si="0"/>
        <v>450000</v>
      </c>
    </row>
    <row r="33" spans="1:16" ht="12.75">
      <c r="A33" s="18" t="s">
        <v>133</v>
      </c>
      <c r="B33" s="18" t="s">
        <v>86</v>
      </c>
      <c r="C33" s="20"/>
      <c r="D33" s="21" t="s">
        <v>87</v>
      </c>
      <c r="E33" s="22">
        <v>100000</v>
      </c>
      <c r="F33" s="23">
        <v>100000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2">
        <f t="shared" si="0"/>
        <v>100000</v>
      </c>
    </row>
    <row r="34" spans="1:16" ht="25.5">
      <c r="A34" s="25" t="s">
        <v>134</v>
      </c>
      <c r="B34" s="25" t="s">
        <v>89</v>
      </c>
      <c r="C34" s="26" t="s">
        <v>90</v>
      </c>
      <c r="D34" s="27" t="s">
        <v>91</v>
      </c>
      <c r="E34" s="28">
        <v>100000</v>
      </c>
      <c r="F34" s="29">
        <v>100000</v>
      </c>
      <c r="G34" s="29">
        <v>0</v>
      </c>
      <c r="H34" s="29">
        <v>0</v>
      </c>
      <c r="I34" s="29">
        <v>0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0"/>
        <v>100000</v>
      </c>
    </row>
    <row r="35" spans="1:16" ht="25.5">
      <c r="A35" s="18" t="s">
        <v>135</v>
      </c>
      <c r="B35" s="18" t="s">
        <v>136</v>
      </c>
      <c r="C35" s="20"/>
      <c r="D35" s="21" t="s">
        <v>137</v>
      </c>
      <c r="E35" s="22">
        <v>120000</v>
      </c>
      <c r="F35" s="23">
        <v>120000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2">
        <f t="shared" si="0"/>
        <v>120000</v>
      </c>
    </row>
    <row r="36" spans="1:16" ht="38.25">
      <c r="A36" s="25" t="s">
        <v>138</v>
      </c>
      <c r="B36" s="25" t="s">
        <v>139</v>
      </c>
      <c r="C36" s="26" t="s">
        <v>140</v>
      </c>
      <c r="D36" s="27" t="s">
        <v>141</v>
      </c>
      <c r="E36" s="28">
        <v>120000</v>
      </c>
      <c r="F36" s="29">
        <v>120000</v>
      </c>
      <c r="G36" s="29">
        <v>0</v>
      </c>
      <c r="H36" s="29">
        <v>0</v>
      </c>
      <c r="I36" s="29">
        <v>0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>
        <f t="shared" si="0"/>
        <v>120000</v>
      </c>
    </row>
    <row r="37" spans="1:16" ht="25.5">
      <c r="A37" s="18" t="s">
        <v>142</v>
      </c>
      <c r="B37" s="18" t="s">
        <v>143</v>
      </c>
      <c r="C37" s="20"/>
      <c r="D37" s="21" t="s">
        <v>144</v>
      </c>
      <c r="E37" s="22">
        <v>0</v>
      </c>
      <c r="F37" s="23">
        <v>0</v>
      </c>
      <c r="G37" s="23">
        <v>0</v>
      </c>
      <c r="H37" s="23">
        <v>0</v>
      </c>
      <c r="I37" s="23">
        <v>0</v>
      </c>
      <c r="J37" s="22">
        <v>600000</v>
      </c>
      <c r="K37" s="23">
        <v>0</v>
      </c>
      <c r="L37" s="23">
        <v>0</v>
      </c>
      <c r="M37" s="23">
        <v>0</v>
      </c>
      <c r="N37" s="23">
        <v>600000</v>
      </c>
      <c r="O37" s="23">
        <v>600000</v>
      </c>
      <c r="P37" s="22">
        <f t="shared" si="0"/>
        <v>600000</v>
      </c>
    </row>
    <row r="38" spans="1:16" ht="25.5">
      <c r="A38" s="25" t="s">
        <v>145</v>
      </c>
      <c r="B38" s="25" t="s">
        <v>146</v>
      </c>
      <c r="C38" s="26" t="s">
        <v>147</v>
      </c>
      <c r="D38" s="27" t="s">
        <v>148</v>
      </c>
      <c r="E38" s="28">
        <v>0</v>
      </c>
      <c r="F38" s="29">
        <v>0</v>
      </c>
      <c r="G38" s="29">
        <v>0</v>
      </c>
      <c r="H38" s="29">
        <v>0</v>
      </c>
      <c r="I38" s="29">
        <v>0</v>
      </c>
      <c r="J38" s="28">
        <v>600000</v>
      </c>
      <c r="K38" s="29">
        <v>0</v>
      </c>
      <c r="L38" s="29">
        <v>0</v>
      </c>
      <c r="M38" s="29">
        <v>0</v>
      </c>
      <c r="N38" s="29">
        <v>600000</v>
      </c>
      <c r="O38" s="29">
        <v>600000</v>
      </c>
      <c r="P38" s="28">
        <f t="shared" si="0"/>
        <v>600000</v>
      </c>
    </row>
    <row r="39" spans="1:16" ht="12.75">
      <c r="A39" s="18" t="s">
        <v>149</v>
      </c>
      <c r="B39" s="19"/>
      <c r="C39" s="20"/>
      <c r="D39" s="21" t="s">
        <v>150</v>
      </c>
      <c r="E39" s="22">
        <v>61879006</v>
      </c>
      <c r="F39" s="23">
        <v>61879006</v>
      </c>
      <c r="G39" s="23">
        <v>45970500</v>
      </c>
      <c r="H39" s="23">
        <v>3756600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2">
        <f t="shared" si="0"/>
        <v>61879006</v>
      </c>
    </row>
    <row r="40" spans="1:16" ht="12.75">
      <c r="A40" s="18" t="s">
        <v>151</v>
      </c>
      <c r="B40" s="19"/>
      <c r="C40" s="20"/>
      <c r="D40" s="21" t="s">
        <v>150</v>
      </c>
      <c r="E40" s="22">
        <v>61879006</v>
      </c>
      <c r="F40" s="23">
        <v>61879006</v>
      </c>
      <c r="G40" s="23">
        <v>45970500</v>
      </c>
      <c r="H40" s="23">
        <v>3756600</v>
      </c>
      <c r="I40" s="23">
        <v>0</v>
      </c>
      <c r="J40" s="22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2">
        <f t="shared" si="0"/>
        <v>61879006</v>
      </c>
    </row>
    <row r="41" spans="1:16" ht="76.5">
      <c r="A41" s="18" t="s">
        <v>152</v>
      </c>
      <c r="B41" s="18" t="s">
        <v>153</v>
      </c>
      <c r="C41" s="24" t="s">
        <v>154</v>
      </c>
      <c r="D41" s="21" t="s">
        <v>155</v>
      </c>
      <c r="E41" s="22">
        <v>57669006</v>
      </c>
      <c r="F41" s="23">
        <v>57669006</v>
      </c>
      <c r="G41" s="23">
        <v>42757100</v>
      </c>
      <c r="H41" s="23">
        <v>3614400</v>
      </c>
      <c r="I41" s="23">
        <v>0</v>
      </c>
      <c r="J41" s="22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2">
        <f t="shared" si="0"/>
        <v>57669006</v>
      </c>
    </row>
    <row r="42" spans="1:16" ht="38.25">
      <c r="A42" s="18" t="s">
        <v>156</v>
      </c>
      <c r="B42" s="18" t="s">
        <v>90</v>
      </c>
      <c r="C42" s="24" t="s">
        <v>157</v>
      </c>
      <c r="D42" s="21" t="s">
        <v>158</v>
      </c>
      <c r="E42" s="22">
        <v>1531700</v>
      </c>
      <c r="F42" s="23">
        <v>1531700</v>
      </c>
      <c r="G42" s="23">
        <v>1175000</v>
      </c>
      <c r="H42" s="23">
        <v>82000</v>
      </c>
      <c r="I42" s="23">
        <v>0</v>
      </c>
      <c r="J42" s="22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2">
        <f t="shared" si="0"/>
        <v>1531700</v>
      </c>
    </row>
    <row r="43" spans="1:16" ht="25.5">
      <c r="A43" s="18" t="s">
        <v>159</v>
      </c>
      <c r="B43" s="18" t="s">
        <v>160</v>
      </c>
      <c r="C43" s="24" t="s">
        <v>161</v>
      </c>
      <c r="D43" s="21" t="s">
        <v>162</v>
      </c>
      <c r="E43" s="22">
        <v>519500</v>
      </c>
      <c r="F43" s="23">
        <v>519500</v>
      </c>
      <c r="G43" s="23">
        <v>398000</v>
      </c>
      <c r="H43" s="23">
        <v>22500</v>
      </c>
      <c r="I43" s="23">
        <v>0</v>
      </c>
      <c r="J43" s="22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2">
        <f t="shared" si="0"/>
        <v>519500</v>
      </c>
    </row>
    <row r="44" spans="1:16" ht="25.5">
      <c r="A44" s="18" t="s">
        <v>163</v>
      </c>
      <c r="B44" s="18" t="s">
        <v>164</v>
      </c>
      <c r="C44" s="20"/>
      <c r="D44" s="21" t="s">
        <v>165</v>
      </c>
      <c r="E44" s="22">
        <v>1548800</v>
      </c>
      <c r="F44" s="23">
        <v>1548800</v>
      </c>
      <c r="G44" s="23">
        <v>1160000</v>
      </c>
      <c r="H44" s="23">
        <v>24200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 t="shared" si="0"/>
        <v>1548800</v>
      </c>
    </row>
    <row r="45" spans="1:16" ht="25.5">
      <c r="A45" s="25" t="s">
        <v>166</v>
      </c>
      <c r="B45" s="25" t="s">
        <v>167</v>
      </c>
      <c r="C45" s="26" t="s">
        <v>161</v>
      </c>
      <c r="D45" s="27" t="s">
        <v>168</v>
      </c>
      <c r="E45" s="28">
        <v>1537900</v>
      </c>
      <c r="F45" s="29">
        <v>1537900</v>
      </c>
      <c r="G45" s="29">
        <v>1160000</v>
      </c>
      <c r="H45" s="29">
        <v>24200</v>
      </c>
      <c r="I45" s="29">
        <v>0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8">
        <f t="shared" si="0"/>
        <v>1537900</v>
      </c>
    </row>
    <row r="46" spans="1:16" ht="12.75">
      <c r="A46" s="25" t="s">
        <v>169</v>
      </c>
      <c r="B46" s="25" t="s">
        <v>170</v>
      </c>
      <c r="C46" s="26" t="s">
        <v>161</v>
      </c>
      <c r="D46" s="27" t="s">
        <v>171</v>
      </c>
      <c r="E46" s="28">
        <v>10900</v>
      </c>
      <c r="F46" s="29">
        <v>10900</v>
      </c>
      <c r="G46" s="29">
        <v>0</v>
      </c>
      <c r="H46" s="29">
        <v>0</v>
      </c>
      <c r="I46" s="29">
        <v>0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8">
        <f t="shared" si="0"/>
        <v>10900</v>
      </c>
    </row>
    <row r="47" spans="1:16" ht="25.5">
      <c r="A47" s="18" t="s">
        <v>172</v>
      </c>
      <c r="B47" s="18" t="s">
        <v>173</v>
      </c>
      <c r="C47" s="20"/>
      <c r="D47" s="21" t="s">
        <v>174</v>
      </c>
      <c r="E47" s="22">
        <v>610000</v>
      </c>
      <c r="F47" s="23">
        <v>610000</v>
      </c>
      <c r="G47" s="23">
        <v>480400</v>
      </c>
      <c r="H47" s="23">
        <v>13500</v>
      </c>
      <c r="I47" s="23">
        <v>0</v>
      </c>
      <c r="J47" s="22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2">
        <f t="shared" si="0"/>
        <v>610000</v>
      </c>
    </row>
    <row r="48" spans="1:16" ht="38.25">
      <c r="A48" s="25" t="s">
        <v>175</v>
      </c>
      <c r="B48" s="25" t="s">
        <v>176</v>
      </c>
      <c r="C48" s="26" t="s">
        <v>140</v>
      </c>
      <c r="D48" s="27" t="s">
        <v>177</v>
      </c>
      <c r="E48" s="28">
        <v>610000</v>
      </c>
      <c r="F48" s="29">
        <v>610000</v>
      </c>
      <c r="G48" s="29">
        <v>480400</v>
      </c>
      <c r="H48" s="29">
        <v>13500</v>
      </c>
      <c r="I48" s="29">
        <v>0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8">
        <f t="shared" si="0"/>
        <v>610000</v>
      </c>
    </row>
    <row r="49" spans="1:16" ht="25.5">
      <c r="A49" s="18" t="s">
        <v>178</v>
      </c>
      <c r="B49" s="19"/>
      <c r="C49" s="20"/>
      <c r="D49" s="21" t="s">
        <v>179</v>
      </c>
      <c r="E49" s="22">
        <v>67185000</v>
      </c>
      <c r="F49" s="23">
        <v>67185000</v>
      </c>
      <c r="G49" s="23">
        <v>3949358</v>
      </c>
      <c r="H49" s="23">
        <v>131796</v>
      </c>
      <c r="I49" s="23">
        <v>0</v>
      </c>
      <c r="J49" s="22">
        <v>18000</v>
      </c>
      <c r="K49" s="23">
        <v>0</v>
      </c>
      <c r="L49" s="23">
        <v>0</v>
      </c>
      <c r="M49" s="23">
        <v>0</v>
      </c>
      <c r="N49" s="23">
        <v>18000</v>
      </c>
      <c r="O49" s="23">
        <v>18000</v>
      </c>
      <c r="P49" s="22">
        <f t="shared" si="0"/>
        <v>67203000</v>
      </c>
    </row>
    <row r="50" spans="1:16" ht="25.5">
      <c r="A50" s="18" t="s">
        <v>180</v>
      </c>
      <c r="B50" s="19"/>
      <c r="C50" s="20"/>
      <c r="D50" s="21" t="s">
        <v>179</v>
      </c>
      <c r="E50" s="22">
        <v>67185000</v>
      </c>
      <c r="F50" s="23">
        <v>67185000</v>
      </c>
      <c r="G50" s="23">
        <v>3949358</v>
      </c>
      <c r="H50" s="23">
        <v>131796</v>
      </c>
      <c r="I50" s="23">
        <v>0</v>
      </c>
      <c r="J50" s="22">
        <v>18000</v>
      </c>
      <c r="K50" s="23">
        <v>0</v>
      </c>
      <c r="L50" s="23">
        <v>0</v>
      </c>
      <c r="M50" s="23">
        <v>0</v>
      </c>
      <c r="N50" s="23">
        <v>18000</v>
      </c>
      <c r="O50" s="23">
        <v>18000</v>
      </c>
      <c r="P50" s="22">
        <f t="shared" si="0"/>
        <v>67203000</v>
      </c>
    </row>
    <row r="51" spans="1:16" ht="76.5">
      <c r="A51" s="18" t="s">
        <v>181</v>
      </c>
      <c r="B51" s="18" t="s">
        <v>182</v>
      </c>
      <c r="C51" s="20"/>
      <c r="D51" s="21" t="s">
        <v>183</v>
      </c>
      <c r="E51" s="22">
        <v>6036000</v>
      </c>
      <c r="F51" s="23">
        <v>6036000</v>
      </c>
      <c r="G51" s="23">
        <v>0</v>
      </c>
      <c r="H51" s="23">
        <v>0</v>
      </c>
      <c r="I51" s="23">
        <v>0</v>
      </c>
      <c r="J51" s="22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2">
        <f t="shared" si="0"/>
        <v>6036000</v>
      </c>
    </row>
    <row r="52" spans="1:16" ht="38.25">
      <c r="A52" s="25" t="s">
        <v>184</v>
      </c>
      <c r="B52" s="25" t="s">
        <v>185</v>
      </c>
      <c r="C52" s="26" t="s">
        <v>83</v>
      </c>
      <c r="D52" s="27" t="s">
        <v>186</v>
      </c>
      <c r="E52" s="28">
        <v>1000000</v>
      </c>
      <c r="F52" s="29">
        <v>1000000</v>
      </c>
      <c r="G52" s="29">
        <v>0</v>
      </c>
      <c r="H52" s="29">
        <v>0</v>
      </c>
      <c r="I52" s="29">
        <v>0</v>
      </c>
      <c r="J52" s="28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8">
        <f t="shared" si="0"/>
        <v>1000000</v>
      </c>
    </row>
    <row r="53" spans="1:16" ht="38.25">
      <c r="A53" s="25" t="s">
        <v>187</v>
      </c>
      <c r="B53" s="25" t="s">
        <v>188</v>
      </c>
      <c r="C53" s="26" t="s">
        <v>189</v>
      </c>
      <c r="D53" s="27" t="s">
        <v>190</v>
      </c>
      <c r="E53" s="28">
        <v>5036000</v>
      </c>
      <c r="F53" s="29">
        <v>5036000</v>
      </c>
      <c r="G53" s="29">
        <v>0</v>
      </c>
      <c r="H53" s="29">
        <v>0</v>
      </c>
      <c r="I53" s="29">
        <v>0</v>
      </c>
      <c r="J53" s="28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8">
        <f t="shared" si="0"/>
        <v>5036000</v>
      </c>
    </row>
    <row r="54" spans="1:16" ht="38.25">
      <c r="A54" s="18" t="s">
        <v>191</v>
      </c>
      <c r="B54" s="18" t="s">
        <v>192</v>
      </c>
      <c r="C54" s="20"/>
      <c r="D54" s="21" t="s">
        <v>193</v>
      </c>
      <c r="E54" s="22">
        <v>14632500</v>
      </c>
      <c r="F54" s="23">
        <v>14632500</v>
      </c>
      <c r="G54" s="23">
        <v>0</v>
      </c>
      <c r="H54" s="23">
        <v>0</v>
      </c>
      <c r="I54" s="23">
        <v>0</v>
      </c>
      <c r="J54" s="22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f t="shared" si="0"/>
        <v>14632500</v>
      </c>
    </row>
    <row r="55" spans="1:16" ht="51">
      <c r="A55" s="25" t="s">
        <v>194</v>
      </c>
      <c r="B55" s="25" t="s">
        <v>195</v>
      </c>
      <c r="C55" s="26" t="s">
        <v>83</v>
      </c>
      <c r="D55" s="27" t="s">
        <v>196</v>
      </c>
      <c r="E55" s="28">
        <v>3032500</v>
      </c>
      <c r="F55" s="29">
        <v>3032500</v>
      </c>
      <c r="G55" s="29">
        <v>0</v>
      </c>
      <c r="H55" s="29">
        <v>0</v>
      </c>
      <c r="I55" s="29">
        <v>0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8">
        <f t="shared" si="0"/>
        <v>3032500</v>
      </c>
    </row>
    <row r="56" spans="1:16" ht="51">
      <c r="A56" s="25" t="s">
        <v>197</v>
      </c>
      <c r="B56" s="25" t="s">
        <v>198</v>
      </c>
      <c r="C56" s="26" t="s">
        <v>189</v>
      </c>
      <c r="D56" s="27" t="s">
        <v>199</v>
      </c>
      <c r="E56" s="28">
        <v>11600000</v>
      </c>
      <c r="F56" s="29">
        <v>11600000</v>
      </c>
      <c r="G56" s="29">
        <v>0</v>
      </c>
      <c r="H56" s="29">
        <v>0</v>
      </c>
      <c r="I56" s="29">
        <v>0</v>
      </c>
      <c r="J56" s="28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8">
        <f t="shared" si="0"/>
        <v>11600000</v>
      </c>
    </row>
    <row r="57" spans="1:16" ht="63.75">
      <c r="A57" s="18" t="s">
        <v>200</v>
      </c>
      <c r="B57" s="18" t="s">
        <v>201</v>
      </c>
      <c r="C57" s="20"/>
      <c r="D57" s="21" t="s">
        <v>202</v>
      </c>
      <c r="E57" s="22">
        <v>160000</v>
      </c>
      <c r="F57" s="23">
        <v>160000</v>
      </c>
      <c r="G57" s="23">
        <v>0</v>
      </c>
      <c r="H57" s="23">
        <v>0</v>
      </c>
      <c r="I57" s="23">
        <v>0</v>
      </c>
      <c r="J57" s="22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2">
        <f t="shared" si="0"/>
        <v>160000</v>
      </c>
    </row>
    <row r="58" spans="1:16" ht="25.5">
      <c r="A58" s="25" t="s">
        <v>203</v>
      </c>
      <c r="B58" s="25" t="s">
        <v>204</v>
      </c>
      <c r="C58" s="26" t="s">
        <v>83</v>
      </c>
      <c r="D58" s="27" t="s">
        <v>205</v>
      </c>
      <c r="E58" s="28">
        <v>40000</v>
      </c>
      <c r="F58" s="29">
        <v>40000</v>
      </c>
      <c r="G58" s="29">
        <v>0</v>
      </c>
      <c r="H58" s="29">
        <v>0</v>
      </c>
      <c r="I58" s="29">
        <v>0</v>
      </c>
      <c r="J58" s="28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8">
        <f t="shared" si="0"/>
        <v>40000</v>
      </c>
    </row>
    <row r="59" spans="1:16" ht="25.5">
      <c r="A59" s="25" t="s">
        <v>206</v>
      </c>
      <c r="B59" s="25" t="s">
        <v>207</v>
      </c>
      <c r="C59" s="26" t="s">
        <v>208</v>
      </c>
      <c r="D59" s="27" t="s">
        <v>209</v>
      </c>
      <c r="E59" s="28">
        <v>100000</v>
      </c>
      <c r="F59" s="29">
        <v>100000</v>
      </c>
      <c r="G59" s="29">
        <v>0</v>
      </c>
      <c r="H59" s="29">
        <v>0</v>
      </c>
      <c r="I59" s="29">
        <v>0</v>
      </c>
      <c r="J59" s="28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8">
        <f t="shared" si="0"/>
        <v>100000</v>
      </c>
    </row>
    <row r="60" spans="1:16" ht="38.25">
      <c r="A60" s="25" t="s">
        <v>210</v>
      </c>
      <c r="B60" s="25" t="s">
        <v>211</v>
      </c>
      <c r="C60" s="26" t="s">
        <v>208</v>
      </c>
      <c r="D60" s="27" t="s">
        <v>212</v>
      </c>
      <c r="E60" s="28">
        <v>10000</v>
      </c>
      <c r="F60" s="29">
        <v>10000</v>
      </c>
      <c r="G60" s="29">
        <v>0</v>
      </c>
      <c r="H60" s="29">
        <v>0</v>
      </c>
      <c r="I60" s="29">
        <v>0</v>
      </c>
      <c r="J60" s="28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8">
        <f t="shared" si="0"/>
        <v>10000</v>
      </c>
    </row>
    <row r="61" spans="1:16" ht="38.25">
      <c r="A61" s="25" t="s">
        <v>213</v>
      </c>
      <c r="B61" s="25" t="s">
        <v>214</v>
      </c>
      <c r="C61" s="26" t="s">
        <v>208</v>
      </c>
      <c r="D61" s="27" t="s">
        <v>215</v>
      </c>
      <c r="E61" s="28">
        <v>10000</v>
      </c>
      <c r="F61" s="29">
        <v>10000</v>
      </c>
      <c r="G61" s="29">
        <v>0</v>
      </c>
      <c r="H61" s="29">
        <v>0</v>
      </c>
      <c r="I61" s="29">
        <v>0</v>
      </c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8">
        <f t="shared" si="0"/>
        <v>10000</v>
      </c>
    </row>
    <row r="62" spans="1:16" ht="38.25">
      <c r="A62" s="18" t="s">
        <v>216</v>
      </c>
      <c r="B62" s="18" t="s">
        <v>217</v>
      </c>
      <c r="C62" s="20"/>
      <c r="D62" s="21" t="s">
        <v>218</v>
      </c>
      <c r="E62" s="22">
        <v>28940400</v>
      </c>
      <c r="F62" s="23">
        <v>28940400</v>
      </c>
      <c r="G62" s="23">
        <v>0</v>
      </c>
      <c r="H62" s="23">
        <v>0</v>
      </c>
      <c r="I62" s="23">
        <v>0</v>
      </c>
      <c r="J62" s="22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2">
        <f t="shared" si="0"/>
        <v>28940400</v>
      </c>
    </row>
    <row r="63" spans="1:16" ht="25.5">
      <c r="A63" s="25" t="s">
        <v>219</v>
      </c>
      <c r="B63" s="25" t="s">
        <v>220</v>
      </c>
      <c r="C63" s="26" t="s">
        <v>125</v>
      </c>
      <c r="D63" s="27" t="s">
        <v>221</v>
      </c>
      <c r="E63" s="28">
        <v>250000</v>
      </c>
      <c r="F63" s="29">
        <v>250000</v>
      </c>
      <c r="G63" s="29">
        <v>0</v>
      </c>
      <c r="H63" s="29">
        <v>0</v>
      </c>
      <c r="I63" s="29">
        <v>0</v>
      </c>
      <c r="J63" s="28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8">
        <f t="shared" si="0"/>
        <v>250000</v>
      </c>
    </row>
    <row r="64" spans="1:16" ht="12.75">
      <c r="A64" s="25" t="s">
        <v>222</v>
      </c>
      <c r="B64" s="25" t="s">
        <v>223</v>
      </c>
      <c r="C64" s="26" t="s">
        <v>125</v>
      </c>
      <c r="D64" s="27" t="s">
        <v>224</v>
      </c>
      <c r="E64" s="28">
        <v>10400</v>
      </c>
      <c r="F64" s="29">
        <v>10400</v>
      </c>
      <c r="G64" s="29">
        <v>0</v>
      </c>
      <c r="H64" s="29">
        <v>0</v>
      </c>
      <c r="I64" s="29">
        <v>0</v>
      </c>
      <c r="J64" s="28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8">
        <f t="shared" si="0"/>
        <v>10400</v>
      </c>
    </row>
    <row r="65" spans="1:16" ht="12.75">
      <c r="A65" s="25" t="s">
        <v>225</v>
      </c>
      <c r="B65" s="25" t="s">
        <v>226</v>
      </c>
      <c r="C65" s="26" t="s">
        <v>125</v>
      </c>
      <c r="D65" s="27" t="s">
        <v>227</v>
      </c>
      <c r="E65" s="28">
        <v>11000000</v>
      </c>
      <c r="F65" s="29">
        <v>11000000</v>
      </c>
      <c r="G65" s="29">
        <v>0</v>
      </c>
      <c r="H65" s="29">
        <v>0</v>
      </c>
      <c r="I65" s="29">
        <v>0</v>
      </c>
      <c r="J65" s="28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8">
        <f t="shared" si="0"/>
        <v>11000000</v>
      </c>
    </row>
    <row r="66" spans="1:16" ht="25.5">
      <c r="A66" s="25" t="s">
        <v>228</v>
      </c>
      <c r="B66" s="25" t="s">
        <v>229</v>
      </c>
      <c r="C66" s="26" t="s">
        <v>125</v>
      </c>
      <c r="D66" s="27" t="s">
        <v>230</v>
      </c>
      <c r="E66" s="28">
        <v>1800000</v>
      </c>
      <c r="F66" s="29">
        <v>1800000</v>
      </c>
      <c r="G66" s="29">
        <v>0</v>
      </c>
      <c r="H66" s="29">
        <v>0</v>
      </c>
      <c r="I66" s="29">
        <v>0</v>
      </c>
      <c r="J66" s="28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8">
        <f t="shared" si="0"/>
        <v>1800000</v>
      </c>
    </row>
    <row r="67" spans="1:16" ht="25.5">
      <c r="A67" s="25" t="s">
        <v>231</v>
      </c>
      <c r="B67" s="25" t="s">
        <v>232</v>
      </c>
      <c r="C67" s="26" t="s">
        <v>125</v>
      </c>
      <c r="D67" s="27" t="s">
        <v>233</v>
      </c>
      <c r="E67" s="28">
        <v>4000000</v>
      </c>
      <c r="F67" s="29">
        <v>4000000</v>
      </c>
      <c r="G67" s="29">
        <v>0</v>
      </c>
      <c r="H67" s="29">
        <v>0</v>
      </c>
      <c r="I67" s="29">
        <v>0</v>
      </c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8">
        <f t="shared" si="0"/>
        <v>4000000</v>
      </c>
    </row>
    <row r="68" spans="1:16" ht="25.5">
      <c r="A68" s="25" t="s">
        <v>234</v>
      </c>
      <c r="B68" s="25" t="s">
        <v>235</v>
      </c>
      <c r="C68" s="26" t="s">
        <v>125</v>
      </c>
      <c r="D68" s="27" t="s">
        <v>236</v>
      </c>
      <c r="E68" s="28">
        <v>100000</v>
      </c>
      <c r="F68" s="29">
        <v>100000</v>
      </c>
      <c r="G68" s="29">
        <v>0</v>
      </c>
      <c r="H68" s="29">
        <v>0</v>
      </c>
      <c r="I68" s="29">
        <v>0</v>
      </c>
      <c r="J68" s="28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8">
        <f t="shared" si="0"/>
        <v>100000</v>
      </c>
    </row>
    <row r="69" spans="1:16" ht="25.5">
      <c r="A69" s="25" t="s">
        <v>237</v>
      </c>
      <c r="B69" s="25" t="s">
        <v>238</v>
      </c>
      <c r="C69" s="26" t="s">
        <v>125</v>
      </c>
      <c r="D69" s="27" t="s">
        <v>239</v>
      </c>
      <c r="E69" s="28">
        <v>11780000</v>
      </c>
      <c r="F69" s="29">
        <v>11780000</v>
      </c>
      <c r="G69" s="29">
        <v>0</v>
      </c>
      <c r="H69" s="29">
        <v>0</v>
      </c>
      <c r="I69" s="29">
        <v>0</v>
      </c>
      <c r="J69" s="28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8">
        <f t="shared" si="0"/>
        <v>11780000</v>
      </c>
    </row>
    <row r="70" spans="1:16" ht="38.25">
      <c r="A70" s="18" t="s">
        <v>240</v>
      </c>
      <c r="B70" s="18" t="s">
        <v>241</v>
      </c>
      <c r="C70" s="24" t="s">
        <v>208</v>
      </c>
      <c r="D70" s="21" t="s">
        <v>242</v>
      </c>
      <c r="E70" s="22">
        <v>71100</v>
      </c>
      <c r="F70" s="23">
        <v>71100</v>
      </c>
      <c r="G70" s="23">
        <v>0</v>
      </c>
      <c r="H70" s="23">
        <v>0</v>
      </c>
      <c r="I70" s="23">
        <v>0</v>
      </c>
      <c r="J70" s="22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2">
        <f t="shared" si="0"/>
        <v>71100</v>
      </c>
    </row>
    <row r="71" spans="1:16" ht="102">
      <c r="A71" s="18" t="s">
        <v>243</v>
      </c>
      <c r="B71" s="18" t="s">
        <v>244</v>
      </c>
      <c r="C71" s="20"/>
      <c r="D71" s="21" t="s">
        <v>245</v>
      </c>
      <c r="E71" s="22">
        <v>11478500</v>
      </c>
      <c r="F71" s="23">
        <v>11478500</v>
      </c>
      <c r="G71" s="23">
        <v>0</v>
      </c>
      <c r="H71" s="23">
        <v>0</v>
      </c>
      <c r="I71" s="23">
        <v>0</v>
      </c>
      <c r="J71" s="22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2">
        <f t="shared" si="0"/>
        <v>11478500</v>
      </c>
    </row>
    <row r="72" spans="1:16" ht="38.25">
      <c r="A72" s="25" t="s">
        <v>246</v>
      </c>
      <c r="B72" s="25" t="s">
        <v>247</v>
      </c>
      <c r="C72" s="26" t="s">
        <v>248</v>
      </c>
      <c r="D72" s="27" t="s">
        <v>249</v>
      </c>
      <c r="E72" s="28">
        <v>7500000</v>
      </c>
      <c r="F72" s="29">
        <v>7500000</v>
      </c>
      <c r="G72" s="29">
        <v>0</v>
      </c>
      <c r="H72" s="29">
        <v>0</v>
      </c>
      <c r="I72" s="29">
        <v>0</v>
      </c>
      <c r="J72" s="28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8">
        <f t="shared" si="0"/>
        <v>7500000</v>
      </c>
    </row>
    <row r="73" spans="1:16" ht="51">
      <c r="A73" s="25" t="s">
        <v>250</v>
      </c>
      <c r="B73" s="25" t="s">
        <v>251</v>
      </c>
      <c r="C73" s="26" t="s">
        <v>248</v>
      </c>
      <c r="D73" s="27" t="s">
        <v>252</v>
      </c>
      <c r="E73" s="28">
        <v>1650000</v>
      </c>
      <c r="F73" s="29">
        <v>1650000</v>
      </c>
      <c r="G73" s="29">
        <v>0</v>
      </c>
      <c r="H73" s="29">
        <v>0</v>
      </c>
      <c r="I73" s="29">
        <v>0</v>
      </c>
      <c r="J73" s="28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8">
        <f t="shared" si="0"/>
        <v>1650000</v>
      </c>
    </row>
    <row r="74" spans="1:16" ht="38.25">
      <c r="A74" s="25" t="s">
        <v>253</v>
      </c>
      <c r="B74" s="25" t="s">
        <v>254</v>
      </c>
      <c r="C74" s="26" t="s">
        <v>248</v>
      </c>
      <c r="D74" s="27" t="s">
        <v>255</v>
      </c>
      <c r="E74" s="28">
        <v>2000000</v>
      </c>
      <c r="F74" s="29">
        <v>2000000</v>
      </c>
      <c r="G74" s="29">
        <v>0</v>
      </c>
      <c r="H74" s="29">
        <v>0</v>
      </c>
      <c r="I74" s="29">
        <v>0</v>
      </c>
      <c r="J74" s="28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8">
        <f t="shared" si="0"/>
        <v>2000000</v>
      </c>
    </row>
    <row r="75" spans="1:16" ht="51">
      <c r="A75" s="25" t="s">
        <v>256</v>
      </c>
      <c r="B75" s="25" t="s">
        <v>257</v>
      </c>
      <c r="C75" s="26" t="s">
        <v>125</v>
      </c>
      <c r="D75" s="27" t="s">
        <v>258</v>
      </c>
      <c r="E75" s="28">
        <v>208500</v>
      </c>
      <c r="F75" s="29">
        <v>208500</v>
      </c>
      <c r="G75" s="29">
        <v>0</v>
      </c>
      <c r="H75" s="29">
        <v>0</v>
      </c>
      <c r="I75" s="29">
        <v>0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8">
        <f t="shared" si="0"/>
        <v>208500</v>
      </c>
    </row>
    <row r="76" spans="1:16" ht="63.75">
      <c r="A76" s="25" t="s">
        <v>259</v>
      </c>
      <c r="B76" s="25" t="s">
        <v>260</v>
      </c>
      <c r="C76" s="26" t="s">
        <v>248</v>
      </c>
      <c r="D76" s="27" t="s">
        <v>261</v>
      </c>
      <c r="E76" s="28">
        <v>120000</v>
      </c>
      <c r="F76" s="29">
        <v>120000</v>
      </c>
      <c r="G76" s="29">
        <v>0</v>
      </c>
      <c r="H76" s="29">
        <v>0</v>
      </c>
      <c r="I76" s="29">
        <v>0</v>
      </c>
      <c r="J76" s="28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8">
        <f t="shared" si="0"/>
        <v>120000</v>
      </c>
    </row>
    <row r="77" spans="1:16" ht="38.25">
      <c r="A77" s="18" t="s">
        <v>262</v>
      </c>
      <c r="B77" s="18" t="s">
        <v>263</v>
      </c>
      <c r="C77" s="24" t="s">
        <v>83</v>
      </c>
      <c r="D77" s="21" t="s">
        <v>264</v>
      </c>
      <c r="E77" s="22">
        <v>5900</v>
      </c>
      <c r="F77" s="23">
        <v>5900</v>
      </c>
      <c r="G77" s="23">
        <v>0</v>
      </c>
      <c r="H77" s="23">
        <v>0</v>
      </c>
      <c r="I77" s="23">
        <v>0</v>
      </c>
      <c r="J77" s="22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2">
        <f aca="true" t="shared" si="1" ref="P77:P102">E77+J77</f>
        <v>5900</v>
      </c>
    </row>
    <row r="78" spans="1:16" ht="63.75">
      <c r="A78" s="18" t="s">
        <v>265</v>
      </c>
      <c r="B78" s="18" t="s">
        <v>266</v>
      </c>
      <c r="C78" s="20"/>
      <c r="D78" s="21" t="s">
        <v>267</v>
      </c>
      <c r="E78" s="22">
        <v>5082000</v>
      </c>
      <c r="F78" s="23">
        <v>5082000</v>
      </c>
      <c r="G78" s="23">
        <v>3949358</v>
      </c>
      <c r="H78" s="23">
        <v>131796</v>
      </c>
      <c r="I78" s="23">
        <v>0</v>
      </c>
      <c r="J78" s="22">
        <v>18000</v>
      </c>
      <c r="K78" s="23">
        <v>0</v>
      </c>
      <c r="L78" s="23">
        <v>0</v>
      </c>
      <c r="M78" s="23">
        <v>0</v>
      </c>
      <c r="N78" s="23">
        <v>18000</v>
      </c>
      <c r="O78" s="23">
        <v>18000</v>
      </c>
      <c r="P78" s="22">
        <f t="shared" si="1"/>
        <v>5100000</v>
      </c>
    </row>
    <row r="79" spans="1:16" ht="51">
      <c r="A79" s="25" t="s">
        <v>268</v>
      </c>
      <c r="B79" s="25" t="s">
        <v>269</v>
      </c>
      <c r="C79" s="26" t="s">
        <v>153</v>
      </c>
      <c r="D79" s="27" t="s">
        <v>270</v>
      </c>
      <c r="E79" s="28">
        <v>5082000</v>
      </c>
      <c r="F79" s="29">
        <v>5082000</v>
      </c>
      <c r="G79" s="29">
        <v>3949358</v>
      </c>
      <c r="H79" s="29">
        <v>131796</v>
      </c>
      <c r="I79" s="29">
        <v>0</v>
      </c>
      <c r="J79" s="28">
        <v>18000</v>
      </c>
      <c r="K79" s="29">
        <v>0</v>
      </c>
      <c r="L79" s="29">
        <v>0</v>
      </c>
      <c r="M79" s="29">
        <v>0</v>
      </c>
      <c r="N79" s="29">
        <v>18000</v>
      </c>
      <c r="O79" s="29">
        <v>18000</v>
      </c>
      <c r="P79" s="28">
        <f t="shared" si="1"/>
        <v>5100000</v>
      </c>
    </row>
    <row r="80" spans="1:16" ht="25.5">
      <c r="A80" s="18" t="s">
        <v>271</v>
      </c>
      <c r="B80" s="18" t="s">
        <v>272</v>
      </c>
      <c r="C80" s="20"/>
      <c r="D80" s="21" t="s">
        <v>273</v>
      </c>
      <c r="E80" s="22">
        <v>58000</v>
      </c>
      <c r="F80" s="23">
        <v>58000</v>
      </c>
      <c r="G80" s="23">
        <v>0</v>
      </c>
      <c r="H80" s="23">
        <v>0</v>
      </c>
      <c r="I80" s="23">
        <v>0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2">
        <f t="shared" si="1"/>
        <v>58000</v>
      </c>
    </row>
    <row r="81" spans="1:16" ht="38.25">
      <c r="A81" s="25" t="s">
        <v>274</v>
      </c>
      <c r="B81" s="25" t="s">
        <v>275</v>
      </c>
      <c r="C81" s="26" t="s">
        <v>125</v>
      </c>
      <c r="D81" s="27" t="s">
        <v>276</v>
      </c>
      <c r="E81" s="28">
        <v>58000</v>
      </c>
      <c r="F81" s="29">
        <v>58000</v>
      </c>
      <c r="G81" s="29">
        <v>0</v>
      </c>
      <c r="H81" s="29">
        <v>0</v>
      </c>
      <c r="I81" s="29">
        <v>0</v>
      </c>
      <c r="J81" s="28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8">
        <f t="shared" si="1"/>
        <v>58000</v>
      </c>
    </row>
    <row r="82" spans="1:16" ht="89.25">
      <c r="A82" s="18" t="s">
        <v>277</v>
      </c>
      <c r="B82" s="18" t="s">
        <v>278</v>
      </c>
      <c r="C82" s="24" t="s">
        <v>248</v>
      </c>
      <c r="D82" s="21" t="s">
        <v>279</v>
      </c>
      <c r="E82" s="22">
        <v>145000</v>
      </c>
      <c r="F82" s="23">
        <v>145000</v>
      </c>
      <c r="G82" s="23">
        <v>0</v>
      </c>
      <c r="H82" s="23">
        <v>0</v>
      </c>
      <c r="I82" s="23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2">
        <f t="shared" si="1"/>
        <v>145000</v>
      </c>
    </row>
    <row r="83" spans="1:16" ht="25.5">
      <c r="A83" s="18" t="s">
        <v>280</v>
      </c>
      <c r="B83" s="18" t="s">
        <v>281</v>
      </c>
      <c r="C83" s="20"/>
      <c r="D83" s="21" t="s">
        <v>282</v>
      </c>
      <c r="E83" s="22">
        <v>19200</v>
      </c>
      <c r="F83" s="23">
        <v>19200</v>
      </c>
      <c r="G83" s="23">
        <v>0</v>
      </c>
      <c r="H83" s="23">
        <v>0</v>
      </c>
      <c r="I83" s="23">
        <v>0</v>
      </c>
      <c r="J83" s="22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2">
        <f t="shared" si="1"/>
        <v>19200</v>
      </c>
    </row>
    <row r="84" spans="1:16" ht="51">
      <c r="A84" s="25" t="s">
        <v>283</v>
      </c>
      <c r="B84" s="25" t="s">
        <v>284</v>
      </c>
      <c r="C84" s="26" t="s">
        <v>248</v>
      </c>
      <c r="D84" s="27" t="s">
        <v>285</v>
      </c>
      <c r="E84" s="28">
        <v>19200</v>
      </c>
      <c r="F84" s="29">
        <v>19200</v>
      </c>
      <c r="G84" s="29">
        <v>0</v>
      </c>
      <c r="H84" s="29">
        <v>0</v>
      </c>
      <c r="I84" s="29">
        <v>0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8">
        <f t="shared" si="1"/>
        <v>19200</v>
      </c>
    </row>
    <row r="85" spans="1:16" ht="89.25">
      <c r="A85" s="18" t="s">
        <v>286</v>
      </c>
      <c r="B85" s="18" t="s">
        <v>287</v>
      </c>
      <c r="C85" s="24" t="s">
        <v>125</v>
      </c>
      <c r="D85" s="21" t="s">
        <v>288</v>
      </c>
      <c r="E85" s="22">
        <v>556400</v>
      </c>
      <c r="F85" s="23">
        <v>556400</v>
      </c>
      <c r="G85" s="23">
        <v>0</v>
      </c>
      <c r="H85" s="23">
        <v>0</v>
      </c>
      <c r="I85" s="23">
        <v>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2">
        <f t="shared" si="1"/>
        <v>556400</v>
      </c>
    </row>
    <row r="86" spans="1:16" ht="12.75">
      <c r="A86" s="18" t="s">
        <v>289</v>
      </c>
      <c r="B86" s="19"/>
      <c r="C86" s="20"/>
      <c r="D86" s="21" t="s">
        <v>290</v>
      </c>
      <c r="E86" s="22">
        <v>4480000</v>
      </c>
      <c r="F86" s="23">
        <v>4479900</v>
      </c>
      <c r="G86" s="23">
        <v>2995000</v>
      </c>
      <c r="H86" s="23">
        <v>202000</v>
      </c>
      <c r="I86" s="23">
        <v>100</v>
      </c>
      <c r="J86" s="22">
        <v>500000</v>
      </c>
      <c r="K86" s="23">
        <v>0</v>
      </c>
      <c r="L86" s="23">
        <v>0</v>
      </c>
      <c r="M86" s="23">
        <v>0</v>
      </c>
      <c r="N86" s="23">
        <v>500000</v>
      </c>
      <c r="O86" s="23">
        <v>500000</v>
      </c>
      <c r="P86" s="22">
        <f t="shared" si="1"/>
        <v>4980000</v>
      </c>
    </row>
    <row r="87" spans="1:16" ht="12.75">
      <c r="A87" s="18" t="s">
        <v>291</v>
      </c>
      <c r="B87" s="19"/>
      <c r="C87" s="20"/>
      <c r="D87" s="21" t="s">
        <v>290</v>
      </c>
      <c r="E87" s="22">
        <v>4480000</v>
      </c>
      <c r="F87" s="23">
        <v>4479900</v>
      </c>
      <c r="G87" s="23">
        <v>2995000</v>
      </c>
      <c r="H87" s="23">
        <v>202000</v>
      </c>
      <c r="I87" s="23">
        <v>100</v>
      </c>
      <c r="J87" s="22">
        <v>500000</v>
      </c>
      <c r="K87" s="23">
        <v>0</v>
      </c>
      <c r="L87" s="23">
        <v>0</v>
      </c>
      <c r="M87" s="23">
        <v>0</v>
      </c>
      <c r="N87" s="23">
        <v>500000</v>
      </c>
      <c r="O87" s="23">
        <v>500000</v>
      </c>
      <c r="P87" s="22">
        <f t="shared" si="1"/>
        <v>4980000</v>
      </c>
    </row>
    <row r="88" spans="1:16" ht="51">
      <c r="A88" s="18" t="s">
        <v>292</v>
      </c>
      <c r="B88" s="18" t="s">
        <v>293</v>
      </c>
      <c r="C88" s="24" t="s">
        <v>157</v>
      </c>
      <c r="D88" s="21" t="s">
        <v>294</v>
      </c>
      <c r="E88" s="22">
        <v>1531100</v>
      </c>
      <c r="F88" s="23">
        <v>1531100</v>
      </c>
      <c r="G88" s="23">
        <v>955000</v>
      </c>
      <c r="H88" s="23">
        <v>101600</v>
      </c>
      <c r="I88" s="23">
        <v>0</v>
      </c>
      <c r="J88" s="22">
        <v>500000</v>
      </c>
      <c r="K88" s="23">
        <v>0</v>
      </c>
      <c r="L88" s="23">
        <v>0</v>
      </c>
      <c r="M88" s="23">
        <v>0</v>
      </c>
      <c r="N88" s="23">
        <v>500000</v>
      </c>
      <c r="O88" s="23">
        <v>500000</v>
      </c>
      <c r="P88" s="22">
        <f t="shared" si="1"/>
        <v>2031100</v>
      </c>
    </row>
    <row r="89" spans="1:16" ht="12.75">
      <c r="A89" s="18" t="s">
        <v>295</v>
      </c>
      <c r="B89" s="18" t="s">
        <v>296</v>
      </c>
      <c r="C89" s="24" t="s">
        <v>297</v>
      </c>
      <c r="D89" s="21" t="s">
        <v>298</v>
      </c>
      <c r="E89" s="22">
        <v>1157600</v>
      </c>
      <c r="F89" s="23">
        <v>1157500</v>
      </c>
      <c r="G89" s="23">
        <v>875000</v>
      </c>
      <c r="H89" s="23">
        <v>27000</v>
      </c>
      <c r="I89" s="23">
        <v>100</v>
      </c>
      <c r="J89" s="22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2">
        <f t="shared" si="1"/>
        <v>1157600</v>
      </c>
    </row>
    <row r="90" spans="1:16" ht="25.5">
      <c r="A90" s="18" t="s">
        <v>299</v>
      </c>
      <c r="B90" s="18" t="s">
        <v>300</v>
      </c>
      <c r="C90" s="24" t="s">
        <v>297</v>
      </c>
      <c r="D90" s="21" t="s">
        <v>301</v>
      </c>
      <c r="E90" s="22">
        <v>171900</v>
      </c>
      <c r="F90" s="23">
        <v>171900</v>
      </c>
      <c r="G90" s="23">
        <v>115000</v>
      </c>
      <c r="H90" s="23">
        <v>6500</v>
      </c>
      <c r="I90" s="23">
        <v>0</v>
      </c>
      <c r="J90" s="22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2">
        <f t="shared" si="1"/>
        <v>171900</v>
      </c>
    </row>
    <row r="91" spans="1:16" ht="38.25">
      <c r="A91" s="18" t="s">
        <v>302</v>
      </c>
      <c r="B91" s="18" t="s">
        <v>303</v>
      </c>
      <c r="C91" s="24" t="s">
        <v>304</v>
      </c>
      <c r="D91" s="21" t="s">
        <v>305</v>
      </c>
      <c r="E91" s="22">
        <v>1139700</v>
      </c>
      <c r="F91" s="23">
        <v>1139700</v>
      </c>
      <c r="G91" s="23">
        <v>785000</v>
      </c>
      <c r="H91" s="23">
        <v>61400</v>
      </c>
      <c r="I91" s="23">
        <v>0</v>
      </c>
      <c r="J91" s="22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2">
        <f t="shared" si="1"/>
        <v>1139700</v>
      </c>
    </row>
    <row r="92" spans="1:16" ht="25.5">
      <c r="A92" s="18" t="s">
        <v>306</v>
      </c>
      <c r="B92" s="18" t="s">
        <v>307</v>
      </c>
      <c r="C92" s="20"/>
      <c r="D92" s="21" t="s">
        <v>308</v>
      </c>
      <c r="E92" s="22">
        <v>399700</v>
      </c>
      <c r="F92" s="23">
        <v>399700</v>
      </c>
      <c r="G92" s="23">
        <v>265000</v>
      </c>
      <c r="H92" s="23">
        <v>5500</v>
      </c>
      <c r="I92" s="23">
        <v>0</v>
      </c>
      <c r="J92" s="22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2">
        <f t="shared" si="1"/>
        <v>399700</v>
      </c>
    </row>
    <row r="93" spans="1:16" ht="25.5">
      <c r="A93" s="25" t="s">
        <v>309</v>
      </c>
      <c r="B93" s="25" t="s">
        <v>310</v>
      </c>
      <c r="C93" s="26" t="s">
        <v>311</v>
      </c>
      <c r="D93" s="27" t="s">
        <v>312</v>
      </c>
      <c r="E93" s="28">
        <v>381700</v>
      </c>
      <c r="F93" s="29">
        <v>381700</v>
      </c>
      <c r="G93" s="29">
        <v>265000</v>
      </c>
      <c r="H93" s="29">
        <v>5500</v>
      </c>
      <c r="I93" s="29">
        <v>0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8">
        <f t="shared" si="1"/>
        <v>381700</v>
      </c>
    </row>
    <row r="94" spans="1:16" ht="12.75">
      <c r="A94" s="25" t="s">
        <v>313</v>
      </c>
      <c r="B94" s="25" t="s">
        <v>314</v>
      </c>
      <c r="C94" s="26" t="s">
        <v>311</v>
      </c>
      <c r="D94" s="27" t="s">
        <v>315</v>
      </c>
      <c r="E94" s="28">
        <v>18000</v>
      </c>
      <c r="F94" s="29">
        <v>18000</v>
      </c>
      <c r="G94" s="29">
        <v>0</v>
      </c>
      <c r="H94" s="29">
        <v>0</v>
      </c>
      <c r="I94" s="29">
        <v>0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8">
        <f t="shared" si="1"/>
        <v>18000</v>
      </c>
    </row>
    <row r="95" spans="1:16" ht="12.75">
      <c r="A95" s="18" t="s">
        <v>316</v>
      </c>
      <c r="B95" s="18" t="s">
        <v>317</v>
      </c>
      <c r="C95" s="20"/>
      <c r="D95" s="21" t="s">
        <v>318</v>
      </c>
      <c r="E95" s="22">
        <v>80000</v>
      </c>
      <c r="F95" s="23">
        <v>80000</v>
      </c>
      <c r="G95" s="23">
        <v>0</v>
      </c>
      <c r="H95" s="23">
        <v>0</v>
      </c>
      <c r="I95" s="23">
        <v>0</v>
      </c>
      <c r="J95" s="22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2">
        <f t="shared" si="1"/>
        <v>80000</v>
      </c>
    </row>
    <row r="96" spans="1:16" ht="25.5">
      <c r="A96" s="25" t="s">
        <v>319</v>
      </c>
      <c r="B96" s="25" t="s">
        <v>320</v>
      </c>
      <c r="C96" s="26" t="s">
        <v>140</v>
      </c>
      <c r="D96" s="27" t="s">
        <v>321</v>
      </c>
      <c r="E96" s="28">
        <v>40000</v>
      </c>
      <c r="F96" s="29">
        <v>40000</v>
      </c>
      <c r="G96" s="29">
        <v>0</v>
      </c>
      <c r="H96" s="29">
        <v>0</v>
      </c>
      <c r="I96" s="29">
        <v>0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8">
        <f t="shared" si="1"/>
        <v>40000</v>
      </c>
    </row>
    <row r="97" spans="1:16" ht="25.5">
      <c r="A97" s="25" t="s">
        <v>322</v>
      </c>
      <c r="B97" s="25" t="s">
        <v>323</v>
      </c>
      <c r="C97" s="26" t="s">
        <v>140</v>
      </c>
      <c r="D97" s="27" t="s">
        <v>324</v>
      </c>
      <c r="E97" s="28">
        <v>40000</v>
      </c>
      <c r="F97" s="29">
        <v>40000</v>
      </c>
      <c r="G97" s="29">
        <v>0</v>
      </c>
      <c r="H97" s="29">
        <v>0</v>
      </c>
      <c r="I97" s="29">
        <v>0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8">
        <f t="shared" si="1"/>
        <v>40000</v>
      </c>
    </row>
    <row r="98" spans="1:16" ht="25.5">
      <c r="A98" s="18" t="s">
        <v>325</v>
      </c>
      <c r="B98" s="19"/>
      <c r="C98" s="20"/>
      <c r="D98" s="21" t="s">
        <v>326</v>
      </c>
      <c r="E98" s="22">
        <v>12516100</v>
      </c>
      <c r="F98" s="23">
        <v>12014700</v>
      </c>
      <c r="G98" s="23">
        <v>0</v>
      </c>
      <c r="H98" s="23">
        <v>0</v>
      </c>
      <c r="I98" s="23">
        <v>0</v>
      </c>
      <c r="J98" s="22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2">
        <f t="shared" si="1"/>
        <v>12516100</v>
      </c>
    </row>
    <row r="99" spans="1:16" ht="25.5">
      <c r="A99" s="18" t="s">
        <v>327</v>
      </c>
      <c r="B99" s="19"/>
      <c r="C99" s="20"/>
      <c r="D99" s="21" t="s">
        <v>326</v>
      </c>
      <c r="E99" s="22">
        <v>12516100</v>
      </c>
      <c r="F99" s="23">
        <v>12014700</v>
      </c>
      <c r="G99" s="23">
        <v>0</v>
      </c>
      <c r="H99" s="23">
        <v>0</v>
      </c>
      <c r="I99" s="23">
        <v>0</v>
      </c>
      <c r="J99" s="22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2">
        <f t="shared" si="1"/>
        <v>12516100</v>
      </c>
    </row>
    <row r="100" spans="1:16" ht="12.75">
      <c r="A100" s="18" t="s">
        <v>328</v>
      </c>
      <c r="B100" s="18" t="s">
        <v>329</v>
      </c>
      <c r="C100" s="24" t="s">
        <v>97</v>
      </c>
      <c r="D100" s="21" t="s">
        <v>330</v>
      </c>
      <c r="E100" s="22">
        <v>501400</v>
      </c>
      <c r="F100" s="23">
        <v>0</v>
      </c>
      <c r="G100" s="23">
        <v>0</v>
      </c>
      <c r="H100" s="23">
        <v>0</v>
      </c>
      <c r="I100" s="23">
        <v>0</v>
      </c>
      <c r="J100" s="22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2">
        <f t="shared" si="1"/>
        <v>501400</v>
      </c>
    </row>
    <row r="101" spans="1:16" ht="12.75">
      <c r="A101" s="18" t="s">
        <v>331</v>
      </c>
      <c r="B101" s="18" t="s">
        <v>332</v>
      </c>
      <c r="C101" s="24" t="s">
        <v>96</v>
      </c>
      <c r="D101" s="21" t="s">
        <v>52</v>
      </c>
      <c r="E101" s="22">
        <v>12014700</v>
      </c>
      <c r="F101" s="23">
        <v>12014700</v>
      </c>
      <c r="G101" s="23">
        <v>0</v>
      </c>
      <c r="H101" s="23">
        <v>0</v>
      </c>
      <c r="I101" s="23">
        <v>0</v>
      </c>
      <c r="J101" s="22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2">
        <f t="shared" si="1"/>
        <v>12014700</v>
      </c>
    </row>
    <row r="102" spans="1:16" ht="12.75">
      <c r="A102" s="30"/>
      <c r="B102" s="31" t="s">
        <v>333</v>
      </c>
      <c r="C102" s="32"/>
      <c r="D102" s="22" t="s">
        <v>4</v>
      </c>
      <c r="E102" s="22">
        <v>167327481</v>
      </c>
      <c r="F102" s="22">
        <v>166825981</v>
      </c>
      <c r="G102" s="22">
        <v>54744258</v>
      </c>
      <c r="H102" s="22">
        <v>4157296</v>
      </c>
      <c r="I102" s="22">
        <v>100</v>
      </c>
      <c r="J102" s="22">
        <v>1918000</v>
      </c>
      <c r="K102" s="22">
        <v>0</v>
      </c>
      <c r="L102" s="22">
        <v>0</v>
      </c>
      <c r="M102" s="22">
        <v>0</v>
      </c>
      <c r="N102" s="22">
        <v>1918000</v>
      </c>
      <c r="O102" s="22">
        <v>1918000</v>
      </c>
      <c r="P102" s="22">
        <f t="shared" si="1"/>
        <v>169245481</v>
      </c>
    </row>
    <row r="105" spans="2:9" ht="12.75">
      <c r="B105" s="2" t="s">
        <v>55</v>
      </c>
      <c r="I105" s="2" t="s">
        <v>56</v>
      </c>
    </row>
  </sheetData>
  <sheetProtection/>
  <mergeCells count="22">
    <mergeCell ref="A5:P5"/>
    <mergeCell ref="A6:P6"/>
    <mergeCell ref="K9:K11"/>
    <mergeCell ref="L9:M9"/>
    <mergeCell ref="N9:N11"/>
    <mergeCell ref="G10:G11"/>
    <mergeCell ref="E8:I8"/>
    <mergeCell ref="J8:O8"/>
    <mergeCell ref="C8:C11"/>
    <mergeCell ref="D8:D11"/>
    <mergeCell ref="M10:M11"/>
    <mergeCell ref="O10:O11"/>
    <mergeCell ref="H10:H11"/>
    <mergeCell ref="L10:L11"/>
    <mergeCell ref="A8:A11"/>
    <mergeCell ref="B8:B11"/>
    <mergeCell ref="P8:P11"/>
    <mergeCell ref="E9:E11"/>
    <mergeCell ref="F9:F11"/>
    <mergeCell ref="G9:H9"/>
    <mergeCell ref="I9:I11"/>
    <mergeCell ref="J9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G1">
      <selection activeCell="U4" sqref="U4"/>
    </sheetView>
  </sheetViews>
  <sheetFormatPr defaultColWidth="9.00390625" defaultRowHeight="12.75"/>
  <cols>
    <col min="1" max="1" width="13.625" style="0" customWidth="1"/>
    <col min="2" max="2" width="18.75390625" style="0" customWidth="1"/>
    <col min="3" max="3" width="13.75390625" style="0" customWidth="1"/>
    <col min="4" max="4" width="15.625" style="0" customWidth="1"/>
    <col min="5" max="5" width="16.00390625" style="0" customWidth="1"/>
    <col min="6" max="6" width="9.875" style="0" customWidth="1"/>
    <col min="7" max="9" width="14.25390625" style="0" customWidth="1"/>
    <col min="10" max="10" width="16.25390625" style="0" customWidth="1"/>
    <col min="11" max="11" width="23.25390625" style="0" customWidth="1"/>
    <col min="12" max="13" width="25.25390625" style="0" customWidth="1"/>
    <col min="14" max="14" width="16.75390625" style="0" customWidth="1"/>
    <col min="15" max="15" width="14.75390625" style="0" customWidth="1"/>
    <col min="16" max="16" width="11.875" style="0" customWidth="1"/>
    <col min="17" max="17" width="14.25390625" style="0" customWidth="1"/>
    <col min="18" max="18" width="11.125" style="0" customWidth="1"/>
    <col min="19" max="19" width="11.75390625" style="0" customWidth="1"/>
    <col min="20" max="20" width="12.00390625" style="0" customWidth="1"/>
    <col min="21" max="21" width="15.375" style="0" customWidth="1"/>
    <col min="22" max="22" width="18.25390625" style="0" customWidth="1"/>
    <col min="23" max="23" width="17.75390625" style="0" customWidth="1"/>
    <col min="24" max="24" width="15.00390625" style="0" customWidth="1"/>
  </cols>
  <sheetData>
    <row r="1" spans="1:24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39" t="s">
        <v>334</v>
      </c>
      <c r="S1" s="139"/>
      <c r="T1" s="33"/>
      <c r="U1" s="33"/>
      <c r="V1" s="33"/>
      <c r="W1" s="33"/>
      <c r="X1" s="33"/>
    </row>
    <row r="2" spans="1:24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 t="s">
        <v>440</v>
      </c>
      <c r="S2" s="34"/>
      <c r="T2" s="33"/>
      <c r="U2" s="34"/>
      <c r="V2" s="33"/>
      <c r="W2" s="33"/>
      <c r="X2" s="33"/>
    </row>
    <row r="3" spans="1:24" ht="18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5"/>
      <c r="R3" s="149" t="s">
        <v>438</v>
      </c>
      <c r="S3" s="150"/>
      <c r="T3" s="150"/>
      <c r="U3" s="36"/>
      <c r="V3" s="33"/>
      <c r="W3" s="33"/>
      <c r="X3" s="33"/>
    </row>
    <row r="4" spans="1:24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5"/>
      <c r="O4" s="35"/>
      <c r="P4" s="35"/>
      <c r="Q4" s="35"/>
      <c r="R4" s="151" t="s">
        <v>400</v>
      </c>
      <c r="S4" s="152"/>
      <c r="T4" s="152"/>
      <c r="U4" s="37"/>
      <c r="V4" s="33"/>
      <c r="W4" s="33"/>
      <c r="X4" s="33"/>
    </row>
    <row r="5" spans="1:24" ht="22.5">
      <c r="A5" s="165" t="s">
        <v>335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33"/>
      <c r="W5" s="33"/>
      <c r="X5" s="33"/>
    </row>
    <row r="6" spans="1:24" ht="2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8"/>
      <c r="O6" s="38"/>
      <c r="P6" s="38"/>
      <c r="Q6" s="38"/>
      <c r="R6" s="38"/>
      <c r="S6" s="38"/>
      <c r="T6" s="38"/>
      <c r="U6" s="39" t="s">
        <v>1</v>
      </c>
      <c r="V6" s="33"/>
      <c r="W6" s="33"/>
      <c r="X6" s="33"/>
    </row>
    <row r="7" spans="1:24" ht="15.75">
      <c r="A7" s="166" t="s">
        <v>336</v>
      </c>
      <c r="B7" s="166" t="s">
        <v>337</v>
      </c>
      <c r="C7" s="169" t="s">
        <v>338</v>
      </c>
      <c r="D7" s="170"/>
      <c r="E7" s="170"/>
      <c r="F7" s="170"/>
      <c r="G7" s="171" t="s">
        <v>339</v>
      </c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3"/>
    </row>
    <row r="8" spans="1:24" ht="15.75">
      <c r="A8" s="167"/>
      <c r="B8" s="167"/>
      <c r="C8" s="157" t="s">
        <v>340</v>
      </c>
      <c r="D8" s="158"/>
      <c r="E8" s="158"/>
      <c r="F8" s="158"/>
      <c r="G8" s="174" t="s">
        <v>341</v>
      </c>
      <c r="H8" s="174" t="s">
        <v>342</v>
      </c>
      <c r="I8" s="174" t="s">
        <v>343</v>
      </c>
      <c r="J8" s="174" t="s">
        <v>344</v>
      </c>
      <c r="K8" s="153" t="s">
        <v>345</v>
      </c>
      <c r="L8" s="154"/>
      <c r="M8" s="154"/>
      <c r="N8" s="154"/>
      <c r="O8" s="154"/>
      <c r="P8" s="154"/>
      <c r="Q8" s="155"/>
      <c r="R8" s="155"/>
      <c r="S8" s="155"/>
      <c r="T8" s="155"/>
      <c r="U8" s="155"/>
      <c r="V8" s="41"/>
      <c r="W8" s="41"/>
      <c r="X8" s="41"/>
    </row>
    <row r="9" spans="1:24" ht="15.75">
      <c r="A9" s="167"/>
      <c r="B9" s="167"/>
      <c r="C9" s="157" t="s">
        <v>4</v>
      </c>
      <c r="D9" s="157" t="s">
        <v>346</v>
      </c>
      <c r="E9" s="157"/>
      <c r="F9" s="157"/>
      <c r="G9" s="174"/>
      <c r="H9" s="174"/>
      <c r="I9" s="174"/>
      <c r="J9" s="174"/>
      <c r="K9" s="159" t="s">
        <v>347</v>
      </c>
      <c r="L9" s="161" t="s">
        <v>348</v>
      </c>
      <c r="M9" s="161" t="s">
        <v>349</v>
      </c>
      <c r="N9" s="163" t="s">
        <v>350</v>
      </c>
      <c r="O9" s="156" t="s">
        <v>351</v>
      </c>
      <c r="P9" s="43" t="s">
        <v>352</v>
      </c>
      <c r="Q9" s="156" t="s">
        <v>353</v>
      </c>
      <c r="R9" s="145" t="s">
        <v>354</v>
      </c>
      <c r="S9" s="145" t="s">
        <v>355</v>
      </c>
      <c r="T9" s="145"/>
      <c r="U9" s="145"/>
      <c r="V9" s="41"/>
      <c r="W9" s="146"/>
      <c r="X9" s="41"/>
    </row>
    <row r="10" spans="1:24" ht="247.5" customHeight="1" thickBot="1">
      <c r="A10" s="168"/>
      <c r="B10" s="168"/>
      <c r="C10" s="158"/>
      <c r="D10" s="40" t="s">
        <v>356</v>
      </c>
      <c r="E10" s="40" t="s">
        <v>357</v>
      </c>
      <c r="F10" s="40" t="s">
        <v>358</v>
      </c>
      <c r="G10" s="174"/>
      <c r="H10" s="174"/>
      <c r="I10" s="174"/>
      <c r="J10" s="174"/>
      <c r="K10" s="160"/>
      <c r="L10" s="162"/>
      <c r="M10" s="162"/>
      <c r="N10" s="164"/>
      <c r="O10" s="156"/>
      <c r="P10" s="43" t="s">
        <v>359</v>
      </c>
      <c r="Q10" s="156"/>
      <c r="R10" s="145"/>
      <c r="S10" s="45" t="s">
        <v>360</v>
      </c>
      <c r="T10" s="45" t="s">
        <v>361</v>
      </c>
      <c r="U10" s="45" t="s">
        <v>362</v>
      </c>
      <c r="V10" s="41"/>
      <c r="W10" s="146"/>
      <c r="X10" s="41"/>
    </row>
    <row r="11" spans="1:24" ht="25.5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7">
        <v>7</v>
      </c>
      <c r="H11" s="47"/>
      <c r="I11" s="47"/>
      <c r="J11" s="48">
        <v>8</v>
      </c>
      <c r="K11" s="46">
        <v>9</v>
      </c>
      <c r="L11" s="46">
        <v>10</v>
      </c>
      <c r="M11" s="46">
        <v>11</v>
      </c>
      <c r="N11" s="46">
        <v>12</v>
      </c>
      <c r="O11" s="46">
        <v>14</v>
      </c>
      <c r="P11" s="46">
        <v>15</v>
      </c>
      <c r="Q11" s="46">
        <v>16</v>
      </c>
      <c r="R11" s="46" t="s">
        <v>363</v>
      </c>
      <c r="S11" s="46">
        <v>18</v>
      </c>
      <c r="T11" s="46">
        <v>19</v>
      </c>
      <c r="U11" s="46">
        <v>20</v>
      </c>
      <c r="V11" s="33"/>
      <c r="W11" s="44"/>
      <c r="X11" s="33"/>
    </row>
    <row r="12" spans="1:24" ht="18.75">
      <c r="A12" s="49" t="s">
        <v>364</v>
      </c>
      <c r="B12" s="50" t="s">
        <v>365</v>
      </c>
      <c r="C12" s="51">
        <f>D12+E12+F12</f>
        <v>567900</v>
      </c>
      <c r="D12" s="51">
        <v>459000</v>
      </c>
      <c r="E12" s="52">
        <v>74052</v>
      </c>
      <c r="F12" s="53">
        <v>34848</v>
      </c>
      <c r="G12" s="53"/>
      <c r="H12" s="53"/>
      <c r="I12" s="53"/>
      <c r="J12" s="54"/>
      <c r="K12" s="55"/>
      <c r="L12" s="55"/>
      <c r="M12" s="55"/>
      <c r="N12" s="55"/>
      <c r="O12" s="55"/>
      <c r="P12" s="56"/>
      <c r="Q12" s="55"/>
      <c r="R12" s="55"/>
      <c r="S12" s="56"/>
      <c r="T12" s="56"/>
      <c r="U12" s="56"/>
      <c r="V12" s="57"/>
      <c r="W12" s="57"/>
      <c r="X12" s="57"/>
    </row>
    <row r="13" spans="1:24" ht="18.75">
      <c r="A13" s="58" t="s">
        <v>366</v>
      </c>
      <c r="B13" s="50" t="s">
        <v>367</v>
      </c>
      <c r="C13" s="51">
        <f aca="true" t="shared" si="0" ref="C13:C27">D13+E13+F13</f>
        <v>266150</v>
      </c>
      <c r="D13" s="51">
        <v>170000</v>
      </c>
      <c r="E13" s="52">
        <v>65382</v>
      </c>
      <c r="F13" s="53">
        <v>30768</v>
      </c>
      <c r="G13" s="53"/>
      <c r="H13" s="53"/>
      <c r="I13" s="53"/>
      <c r="J13" s="59"/>
      <c r="K13" s="60"/>
      <c r="L13" s="60"/>
      <c r="M13" s="55"/>
      <c r="N13" s="60"/>
      <c r="O13" s="61"/>
      <c r="P13" s="62"/>
      <c r="Q13" s="60"/>
      <c r="R13" s="55"/>
      <c r="S13" s="62"/>
      <c r="T13" s="62"/>
      <c r="U13" s="62"/>
      <c r="V13" s="63"/>
      <c r="W13" s="63"/>
      <c r="X13" s="63"/>
    </row>
    <row r="14" spans="1:24" ht="18.75">
      <c r="A14" s="58" t="s">
        <v>368</v>
      </c>
      <c r="B14" s="50" t="s">
        <v>369</v>
      </c>
      <c r="C14" s="51">
        <f t="shared" si="0"/>
        <v>342950</v>
      </c>
      <c r="D14" s="51">
        <v>221000</v>
      </c>
      <c r="E14" s="52">
        <v>82926</v>
      </c>
      <c r="F14" s="53">
        <v>39024</v>
      </c>
      <c r="G14" s="53"/>
      <c r="H14" s="53"/>
      <c r="I14" s="53"/>
      <c r="J14" s="59"/>
      <c r="K14" s="60"/>
      <c r="L14" s="60"/>
      <c r="M14" s="55"/>
      <c r="N14" s="60"/>
      <c r="O14" s="61"/>
      <c r="P14" s="62"/>
      <c r="Q14" s="60"/>
      <c r="R14" s="55"/>
      <c r="S14" s="62"/>
      <c r="T14" s="62"/>
      <c r="U14" s="62"/>
      <c r="V14" s="63"/>
      <c r="W14" s="63"/>
      <c r="X14" s="63"/>
    </row>
    <row r="15" spans="1:24" ht="18.75">
      <c r="A15" s="58" t="s">
        <v>370</v>
      </c>
      <c r="B15" s="50" t="s">
        <v>371</v>
      </c>
      <c r="C15" s="51">
        <f t="shared" si="0"/>
        <v>314950</v>
      </c>
      <c r="D15" s="51">
        <v>238000</v>
      </c>
      <c r="E15" s="52">
        <v>52326</v>
      </c>
      <c r="F15" s="53">
        <v>24624</v>
      </c>
      <c r="G15" s="53"/>
      <c r="H15" s="53"/>
      <c r="I15" s="53"/>
      <c r="J15" s="59"/>
      <c r="K15" s="60"/>
      <c r="L15" s="60"/>
      <c r="M15" s="55"/>
      <c r="N15" s="60"/>
      <c r="O15" s="55"/>
      <c r="P15" s="62"/>
      <c r="Q15" s="60"/>
      <c r="R15" s="55"/>
      <c r="S15" s="62"/>
      <c r="T15" s="62"/>
      <c r="U15" s="62"/>
      <c r="V15" s="63"/>
      <c r="W15" s="63"/>
      <c r="X15" s="63"/>
    </row>
    <row r="16" spans="1:24" ht="18.75">
      <c r="A16" s="58" t="s">
        <v>372</v>
      </c>
      <c r="B16" s="50" t="s">
        <v>373</v>
      </c>
      <c r="C16" s="51">
        <f t="shared" si="0"/>
        <v>1076250</v>
      </c>
      <c r="D16" s="51">
        <v>816000</v>
      </c>
      <c r="E16" s="52">
        <v>176970</v>
      </c>
      <c r="F16" s="53">
        <v>83280</v>
      </c>
      <c r="G16" s="53"/>
      <c r="H16" s="53"/>
      <c r="I16" s="53"/>
      <c r="J16" s="59"/>
      <c r="K16" s="60"/>
      <c r="L16" s="60"/>
      <c r="M16" s="55"/>
      <c r="N16" s="60"/>
      <c r="O16" s="55"/>
      <c r="P16" s="62"/>
      <c r="Q16" s="60"/>
      <c r="R16" s="55"/>
      <c r="S16" s="62"/>
      <c r="T16" s="62"/>
      <c r="U16" s="62"/>
      <c r="V16" s="63"/>
      <c r="W16" s="63"/>
      <c r="X16" s="63"/>
    </row>
    <row r="17" spans="1:24" ht="18.75">
      <c r="A17" s="58" t="s">
        <v>374</v>
      </c>
      <c r="B17" s="50" t="s">
        <v>375</v>
      </c>
      <c r="C17" s="51">
        <f t="shared" si="0"/>
        <v>774650</v>
      </c>
      <c r="D17" s="51">
        <v>578000</v>
      </c>
      <c r="E17" s="52">
        <v>133722</v>
      </c>
      <c r="F17" s="53">
        <v>62928</v>
      </c>
      <c r="G17" s="53"/>
      <c r="H17" s="53"/>
      <c r="I17" s="53"/>
      <c r="J17" s="59"/>
      <c r="K17" s="60"/>
      <c r="L17" s="60"/>
      <c r="M17" s="55"/>
      <c r="N17" s="60"/>
      <c r="O17" s="61"/>
      <c r="P17" s="62"/>
      <c r="Q17" s="60"/>
      <c r="R17" s="55"/>
      <c r="S17" s="62"/>
      <c r="T17" s="62"/>
      <c r="U17" s="62"/>
      <c r="V17" s="63"/>
      <c r="W17" s="63"/>
      <c r="X17" s="63"/>
    </row>
    <row r="18" spans="1:24" ht="18.75">
      <c r="A18" s="58" t="s">
        <v>376</v>
      </c>
      <c r="B18" s="50" t="s">
        <v>377</v>
      </c>
      <c r="C18" s="51">
        <f t="shared" si="0"/>
        <v>155550</v>
      </c>
      <c r="D18" s="51"/>
      <c r="E18" s="52">
        <v>105774</v>
      </c>
      <c r="F18" s="53">
        <v>49776</v>
      </c>
      <c r="G18" s="53"/>
      <c r="H18" s="53"/>
      <c r="I18" s="53"/>
      <c r="J18" s="64"/>
      <c r="K18" s="60"/>
      <c r="L18" s="60"/>
      <c r="M18" s="55"/>
      <c r="N18" s="60"/>
      <c r="O18" s="55"/>
      <c r="P18" s="62"/>
      <c r="Q18" s="60"/>
      <c r="R18" s="55"/>
      <c r="S18" s="62"/>
      <c r="T18" s="62"/>
      <c r="U18" s="62"/>
      <c r="V18" s="63"/>
      <c r="W18" s="63"/>
      <c r="X18" s="63"/>
    </row>
    <row r="19" spans="1:24" ht="18.75">
      <c r="A19" s="58" t="s">
        <v>378</v>
      </c>
      <c r="B19" s="50" t="s">
        <v>379</v>
      </c>
      <c r="C19" s="51">
        <f t="shared" si="0"/>
        <v>48300</v>
      </c>
      <c r="D19" s="51"/>
      <c r="E19" s="52">
        <v>32844</v>
      </c>
      <c r="F19" s="53">
        <v>15456</v>
      </c>
      <c r="G19" s="53"/>
      <c r="H19" s="53"/>
      <c r="I19" s="53"/>
      <c r="J19" s="64"/>
      <c r="K19" s="60"/>
      <c r="L19" s="60"/>
      <c r="M19" s="55"/>
      <c r="N19" s="60"/>
      <c r="O19" s="55"/>
      <c r="P19" s="62"/>
      <c r="Q19" s="60"/>
      <c r="R19" s="55"/>
      <c r="S19" s="62"/>
      <c r="T19" s="62"/>
      <c r="U19" s="62"/>
      <c r="V19" s="63"/>
      <c r="W19" s="63"/>
      <c r="X19" s="63"/>
    </row>
    <row r="20" spans="1:24" ht="18.75">
      <c r="A20" s="58" t="s">
        <v>380</v>
      </c>
      <c r="B20" s="50" t="s">
        <v>381</v>
      </c>
      <c r="C20" s="51">
        <f t="shared" si="0"/>
        <v>332000</v>
      </c>
      <c r="D20" s="51">
        <v>221000</v>
      </c>
      <c r="E20" s="52">
        <v>75480</v>
      </c>
      <c r="F20" s="53">
        <v>35520</v>
      </c>
      <c r="G20" s="53"/>
      <c r="H20" s="53"/>
      <c r="I20" s="53"/>
      <c r="J20" s="64"/>
      <c r="K20" s="60"/>
      <c r="L20" s="60"/>
      <c r="M20" s="55"/>
      <c r="N20" s="60"/>
      <c r="O20" s="55"/>
      <c r="P20" s="62"/>
      <c r="Q20" s="60"/>
      <c r="R20" s="55"/>
      <c r="S20" s="62"/>
      <c r="T20" s="62"/>
      <c r="U20" s="62"/>
      <c r="V20" s="63"/>
      <c r="W20" s="63"/>
      <c r="X20" s="63"/>
    </row>
    <row r="21" spans="1:24" ht="18.75">
      <c r="A21" s="58" t="s">
        <v>382</v>
      </c>
      <c r="B21" s="50" t="s">
        <v>383</v>
      </c>
      <c r="C21" s="51">
        <f t="shared" si="0"/>
        <v>107100</v>
      </c>
      <c r="D21" s="51"/>
      <c r="E21" s="52">
        <v>72828</v>
      </c>
      <c r="F21" s="53">
        <v>34272</v>
      </c>
      <c r="G21" s="53"/>
      <c r="H21" s="53"/>
      <c r="I21" s="53"/>
      <c r="J21" s="64"/>
      <c r="K21" s="60"/>
      <c r="L21" s="60"/>
      <c r="M21" s="55"/>
      <c r="N21" s="60"/>
      <c r="O21" s="55"/>
      <c r="P21" s="62"/>
      <c r="Q21" s="60"/>
      <c r="R21" s="55"/>
      <c r="S21" s="62"/>
      <c r="T21" s="62"/>
      <c r="U21" s="62"/>
      <c r="V21" s="63"/>
      <c r="W21" s="63"/>
      <c r="X21" s="63"/>
    </row>
    <row r="22" spans="1:24" ht="18.75">
      <c r="A22" s="58" t="s">
        <v>384</v>
      </c>
      <c r="B22" s="50" t="s">
        <v>385</v>
      </c>
      <c r="C22" s="51">
        <f t="shared" si="0"/>
        <v>2247550</v>
      </c>
      <c r="D22" s="51">
        <v>1819000</v>
      </c>
      <c r="E22" s="52">
        <v>291414</v>
      </c>
      <c r="F22" s="53">
        <v>137136</v>
      </c>
      <c r="G22" s="53"/>
      <c r="H22" s="53"/>
      <c r="I22" s="53"/>
      <c r="J22" s="64"/>
      <c r="K22" s="60"/>
      <c r="L22" s="60"/>
      <c r="M22" s="55"/>
      <c r="N22" s="60"/>
      <c r="O22" s="55"/>
      <c r="P22" s="62"/>
      <c r="Q22" s="60"/>
      <c r="R22" s="55"/>
      <c r="S22" s="62"/>
      <c r="T22" s="62"/>
      <c r="U22" s="62"/>
      <c r="V22" s="63"/>
      <c r="W22" s="63"/>
      <c r="X22" s="63"/>
    </row>
    <row r="23" spans="1:24" ht="18.75">
      <c r="A23" s="58" t="s">
        <v>386</v>
      </c>
      <c r="B23" s="50" t="s">
        <v>387</v>
      </c>
      <c r="C23" s="51">
        <f t="shared" si="0"/>
        <v>488250</v>
      </c>
      <c r="D23" s="51">
        <v>357000</v>
      </c>
      <c r="E23" s="52">
        <v>89250</v>
      </c>
      <c r="F23" s="53">
        <v>42000</v>
      </c>
      <c r="G23" s="53"/>
      <c r="H23" s="53"/>
      <c r="I23" s="53"/>
      <c r="J23" s="64"/>
      <c r="K23" s="60"/>
      <c r="L23" s="60"/>
      <c r="M23" s="55"/>
      <c r="N23" s="60"/>
      <c r="O23" s="55"/>
      <c r="P23" s="62"/>
      <c r="Q23" s="60"/>
      <c r="R23" s="55"/>
      <c r="S23" s="62"/>
      <c r="T23" s="62"/>
      <c r="U23" s="62"/>
      <c r="V23" s="63"/>
      <c r="W23" s="63"/>
      <c r="X23" s="63"/>
    </row>
    <row r="24" spans="1:24" ht="18.75">
      <c r="A24" s="58" t="s">
        <v>388</v>
      </c>
      <c r="B24" s="50" t="s">
        <v>389</v>
      </c>
      <c r="C24" s="51">
        <f t="shared" si="0"/>
        <v>154800</v>
      </c>
      <c r="D24" s="51"/>
      <c r="E24" s="52">
        <v>105264</v>
      </c>
      <c r="F24" s="53">
        <v>49536</v>
      </c>
      <c r="G24" s="53"/>
      <c r="H24" s="53"/>
      <c r="I24" s="53"/>
      <c r="J24" s="64"/>
      <c r="K24" s="60"/>
      <c r="L24" s="60"/>
      <c r="M24" s="55"/>
      <c r="N24" s="60"/>
      <c r="O24" s="55"/>
      <c r="P24" s="62"/>
      <c r="Q24" s="60"/>
      <c r="R24" s="55"/>
      <c r="S24" s="62"/>
      <c r="T24" s="62"/>
      <c r="U24" s="62"/>
      <c r="V24" s="63"/>
      <c r="W24" s="63"/>
      <c r="X24" s="63"/>
    </row>
    <row r="25" spans="1:24" ht="18.75">
      <c r="A25" s="58" t="s">
        <v>390</v>
      </c>
      <c r="B25" s="50" t="s">
        <v>391</v>
      </c>
      <c r="C25" s="51">
        <f t="shared" si="0"/>
        <v>624550</v>
      </c>
      <c r="D25" s="51">
        <v>391000</v>
      </c>
      <c r="E25" s="52">
        <v>158814</v>
      </c>
      <c r="F25" s="53">
        <v>74736</v>
      </c>
      <c r="G25" s="53"/>
      <c r="H25" s="53"/>
      <c r="I25" s="53"/>
      <c r="J25" s="64"/>
      <c r="K25" s="60"/>
      <c r="L25" s="60"/>
      <c r="M25" s="55"/>
      <c r="N25" s="60"/>
      <c r="O25" s="55"/>
      <c r="P25" s="62"/>
      <c r="Q25" s="60"/>
      <c r="R25" s="55"/>
      <c r="S25" s="62"/>
      <c r="T25" s="62"/>
      <c r="U25" s="62"/>
      <c r="V25" s="63"/>
      <c r="W25" s="63"/>
      <c r="X25" s="63"/>
    </row>
    <row r="26" spans="1:24" ht="37.5">
      <c r="A26" s="58" t="s">
        <v>392</v>
      </c>
      <c r="B26" s="50" t="s">
        <v>393</v>
      </c>
      <c r="C26" s="51">
        <f t="shared" si="0"/>
        <v>586750</v>
      </c>
      <c r="D26" s="51">
        <v>442000</v>
      </c>
      <c r="E26" s="52">
        <v>98430</v>
      </c>
      <c r="F26" s="53">
        <v>46320</v>
      </c>
      <c r="G26" s="53"/>
      <c r="H26" s="53"/>
      <c r="I26" s="53"/>
      <c r="J26" s="64"/>
      <c r="K26" s="60"/>
      <c r="L26" s="60"/>
      <c r="M26" s="55"/>
      <c r="N26" s="60"/>
      <c r="O26" s="55"/>
      <c r="P26" s="62"/>
      <c r="Q26" s="60"/>
      <c r="R26" s="55"/>
      <c r="S26" s="62"/>
      <c r="T26" s="62"/>
      <c r="U26" s="62"/>
      <c r="V26" s="63"/>
      <c r="W26" s="63"/>
      <c r="X26" s="63"/>
    </row>
    <row r="27" spans="1:24" ht="18.75">
      <c r="A27" s="58" t="s">
        <v>394</v>
      </c>
      <c r="B27" s="50" t="s">
        <v>395</v>
      </c>
      <c r="C27" s="51">
        <f t="shared" si="0"/>
        <v>3927000</v>
      </c>
      <c r="D27" s="51">
        <v>3927000</v>
      </c>
      <c r="E27" s="52"/>
      <c r="F27" s="53"/>
      <c r="G27" s="53"/>
      <c r="H27" s="53"/>
      <c r="I27" s="53"/>
      <c r="J27" s="64"/>
      <c r="K27" s="60"/>
      <c r="L27" s="60"/>
      <c r="M27" s="55"/>
      <c r="N27" s="60"/>
      <c r="O27" s="55"/>
      <c r="P27" s="62"/>
      <c r="Q27" s="60"/>
      <c r="R27" s="55"/>
      <c r="S27" s="62"/>
      <c r="T27" s="62"/>
      <c r="U27" s="62"/>
      <c r="V27" s="63"/>
      <c r="W27" s="63"/>
      <c r="X27" s="63"/>
    </row>
    <row r="28" spans="1:24" ht="18.75">
      <c r="A28" s="58" t="s">
        <v>396</v>
      </c>
      <c r="B28" s="65" t="s">
        <v>397</v>
      </c>
      <c r="C28" s="66"/>
      <c r="D28" s="66"/>
      <c r="E28" s="66"/>
      <c r="F28" s="66"/>
      <c r="G28" s="66"/>
      <c r="H28" s="66"/>
      <c r="I28" s="66"/>
      <c r="J28" s="67">
        <v>7010281</v>
      </c>
      <c r="K28" s="62">
        <v>40418900</v>
      </c>
      <c r="L28" s="62">
        <v>556400</v>
      </c>
      <c r="M28" s="56">
        <v>6036000</v>
      </c>
      <c r="N28" s="62">
        <v>14632500</v>
      </c>
      <c r="O28" s="56">
        <v>350100</v>
      </c>
      <c r="P28" s="62">
        <v>350100</v>
      </c>
      <c r="Q28" s="62">
        <v>170300</v>
      </c>
      <c r="R28" s="56">
        <v>87200</v>
      </c>
      <c r="S28" s="62">
        <v>71100</v>
      </c>
      <c r="T28" s="62">
        <v>10200</v>
      </c>
      <c r="U28" s="62">
        <v>5900</v>
      </c>
      <c r="V28" s="63"/>
      <c r="W28" s="63"/>
      <c r="X28" s="63"/>
    </row>
    <row r="29" spans="1:24" ht="18.75">
      <c r="A29" s="58"/>
      <c r="B29" s="65" t="s">
        <v>398</v>
      </c>
      <c r="C29" s="66"/>
      <c r="D29" s="66"/>
      <c r="E29" s="66"/>
      <c r="F29" s="66"/>
      <c r="G29" s="66">
        <v>10708200</v>
      </c>
      <c r="H29" s="66">
        <v>40521900</v>
      </c>
      <c r="I29" s="66">
        <v>14193800</v>
      </c>
      <c r="J29" s="67"/>
      <c r="K29" s="62"/>
      <c r="L29" s="62"/>
      <c r="M29" s="56"/>
      <c r="N29" s="62"/>
      <c r="O29" s="56"/>
      <c r="P29" s="62"/>
      <c r="Q29" s="62"/>
      <c r="R29" s="56"/>
      <c r="S29" s="62"/>
      <c r="T29" s="62"/>
      <c r="U29" s="62"/>
      <c r="V29" s="63"/>
      <c r="W29" s="63"/>
      <c r="X29" s="63"/>
    </row>
    <row r="30" spans="1:24" ht="18.75">
      <c r="A30" s="68"/>
      <c r="B30" s="69" t="s">
        <v>4</v>
      </c>
      <c r="C30" s="70">
        <f aca="true" t="shared" si="1" ref="C30:N30">SUM(C12:C28)</f>
        <v>12014700</v>
      </c>
      <c r="D30" s="70">
        <f t="shared" si="1"/>
        <v>9639000</v>
      </c>
      <c r="E30" s="70">
        <f t="shared" si="1"/>
        <v>1615476</v>
      </c>
      <c r="F30" s="70">
        <f t="shared" si="1"/>
        <v>760224</v>
      </c>
      <c r="G30" s="70">
        <v>10708200</v>
      </c>
      <c r="H30" s="70">
        <v>40521900</v>
      </c>
      <c r="I30" s="70">
        <v>14193800</v>
      </c>
      <c r="J30" s="71">
        <f t="shared" si="1"/>
        <v>7010281</v>
      </c>
      <c r="K30" s="71">
        <f t="shared" si="1"/>
        <v>40418900</v>
      </c>
      <c r="L30" s="71">
        <f t="shared" si="1"/>
        <v>556400</v>
      </c>
      <c r="M30" s="71">
        <f t="shared" si="1"/>
        <v>6036000</v>
      </c>
      <c r="N30" s="71">
        <f t="shared" si="1"/>
        <v>14632500</v>
      </c>
      <c r="O30" s="71">
        <v>350100</v>
      </c>
      <c r="P30" s="71">
        <v>350100</v>
      </c>
      <c r="Q30" s="71">
        <f>SUM(Q12:Q28)</f>
        <v>170300</v>
      </c>
      <c r="R30" s="71">
        <f>SUM(R12:R28)</f>
        <v>87200</v>
      </c>
      <c r="S30" s="71">
        <f>SUM(S12:S28)</f>
        <v>71100</v>
      </c>
      <c r="T30" s="71">
        <f>SUM(T12:T28)</f>
        <v>10200</v>
      </c>
      <c r="U30" s="71">
        <f>SUM(U12:U28)</f>
        <v>5900</v>
      </c>
      <c r="V30" s="57"/>
      <c r="W30" s="57"/>
      <c r="X30" s="57"/>
    </row>
    <row r="31" spans="1:24" ht="12.75">
      <c r="A31" s="33"/>
      <c r="B31" s="3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ht="18.75">
      <c r="A32" s="72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147"/>
      <c r="U32" s="147"/>
      <c r="V32" s="74"/>
      <c r="W32" s="75"/>
      <c r="X32" s="75"/>
    </row>
    <row r="33" spans="1:24" ht="12.75">
      <c r="A33" s="33"/>
      <c r="B33" s="3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ht="18.75">
      <c r="A34" s="72"/>
      <c r="B34" s="33"/>
      <c r="C34" s="76" t="s">
        <v>399</v>
      </c>
      <c r="D34" s="57"/>
      <c r="E34" s="57"/>
      <c r="F34" s="57"/>
      <c r="G34" s="57"/>
      <c r="H34" s="57"/>
      <c r="I34" s="57"/>
      <c r="J34" s="57"/>
      <c r="K34" s="57"/>
      <c r="L34" s="76" t="s">
        <v>56</v>
      </c>
      <c r="M34" s="57"/>
      <c r="N34" s="57"/>
      <c r="O34" s="57"/>
      <c r="P34" s="57"/>
      <c r="Q34" s="57"/>
      <c r="R34" s="57"/>
      <c r="S34" s="57"/>
      <c r="T34" s="148"/>
      <c r="U34" s="148"/>
      <c r="V34" s="57"/>
      <c r="W34" s="57"/>
      <c r="X34" s="57"/>
    </row>
  </sheetData>
  <sheetProtection/>
  <mergeCells count="26">
    <mergeCell ref="A5:U5"/>
    <mergeCell ref="A7:A10"/>
    <mergeCell ref="B7:B10"/>
    <mergeCell ref="C7:F7"/>
    <mergeCell ref="G7:X7"/>
    <mergeCell ref="C8:F8"/>
    <mergeCell ref="G8:G10"/>
    <mergeCell ref="H8:H10"/>
    <mergeCell ref="I8:I10"/>
    <mergeCell ref="J8:J10"/>
    <mergeCell ref="C9:C10"/>
    <mergeCell ref="D9:F9"/>
    <mergeCell ref="K9:K10"/>
    <mergeCell ref="L9:L10"/>
    <mergeCell ref="M9:M10"/>
    <mergeCell ref="N9:N10"/>
    <mergeCell ref="S9:U9"/>
    <mergeCell ref="W9:W10"/>
    <mergeCell ref="T32:U32"/>
    <mergeCell ref="T34:U34"/>
    <mergeCell ref="R3:T3"/>
    <mergeCell ref="R4:T4"/>
    <mergeCell ref="K8:U8"/>
    <mergeCell ref="O9:O10"/>
    <mergeCell ref="Q9:Q10"/>
    <mergeCell ref="R9:R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3.75390625" style="0" customWidth="1"/>
    <col min="4" max="4" width="41.625" style="0" customWidth="1"/>
    <col min="5" max="5" width="38.625" style="0" customWidth="1"/>
    <col min="6" max="9" width="18.125" style="0" customWidth="1"/>
  </cols>
  <sheetData>
    <row r="1" spans="1:16" ht="15.75">
      <c r="A1" s="175"/>
      <c r="B1" s="175"/>
      <c r="C1" s="175"/>
      <c r="D1" s="175"/>
      <c r="E1" s="175"/>
      <c r="F1" s="175"/>
      <c r="G1" s="175"/>
      <c r="H1" s="175"/>
      <c r="I1" s="175"/>
      <c r="J1" s="77"/>
      <c r="K1" s="77"/>
      <c r="L1" s="77"/>
      <c r="M1" s="77"/>
      <c r="N1" s="77"/>
      <c r="O1" s="77"/>
      <c r="P1" s="77"/>
    </row>
    <row r="2" spans="1:16" ht="34.5" customHeight="1">
      <c r="A2" s="78"/>
      <c r="B2" s="78"/>
      <c r="C2" s="78"/>
      <c r="D2" s="79"/>
      <c r="E2" s="79"/>
      <c r="F2" s="176" t="s">
        <v>441</v>
      </c>
      <c r="G2" s="176"/>
      <c r="H2" s="176"/>
      <c r="I2" s="176"/>
      <c r="J2" s="80"/>
      <c r="K2" s="80"/>
      <c r="L2" s="80"/>
      <c r="M2" s="80"/>
      <c r="N2" s="80"/>
      <c r="O2" s="80"/>
      <c r="P2" s="80"/>
    </row>
    <row r="3" spans="1:16" ht="15" customHeight="1">
      <c r="A3" s="78"/>
      <c r="B3" s="78"/>
      <c r="C3" s="78"/>
      <c r="D3" s="79"/>
      <c r="E3" s="79"/>
      <c r="F3" s="176" t="s">
        <v>413</v>
      </c>
      <c r="G3" s="181"/>
      <c r="H3" s="181"/>
      <c r="I3" s="181"/>
      <c r="J3" s="80"/>
      <c r="K3" s="80"/>
      <c r="L3" s="80"/>
      <c r="M3" s="80"/>
      <c r="N3" s="80"/>
      <c r="O3" s="80"/>
      <c r="P3" s="80"/>
    </row>
    <row r="4" spans="1:16" ht="30" customHeight="1">
      <c r="A4" s="177" t="s">
        <v>401</v>
      </c>
      <c r="B4" s="178"/>
      <c r="C4" s="178"/>
      <c r="D4" s="178"/>
      <c r="E4" s="178"/>
      <c r="F4" s="178"/>
      <c r="G4" s="178"/>
      <c r="H4" s="178"/>
      <c r="I4" s="178"/>
      <c r="J4" s="80"/>
      <c r="K4" s="80"/>
      <c r="L4" s="80"/>
      <c r="M4" s="80"/>
      <c r="N4" s="80"/>
      <c r="O4" s="80"/>
      <c r="P4" s="80"/>
    </row>
    <row r="5" spans="1:16" ht="30" customHeight="1">
      <c r="A5" s="81"/>
      <c r="B5" s="82"/>
      <c r="C5" s="82"/>
      <c r="D5" s="83"/>
      <c r="E5" s="84"/>
      <c r="F5" s="84"/>
      <c r="G5" s="85"/>
      <c r="H5" s="84"/>
      <c r="I5" s="86" t="s">
        <v>1</v>
      </c>
      <c r="J5" s="80"/>
      <c r="K5" s="80"/>
      <c r="L5" s="80"/>
      <c r="M5" s="80"/>
      <c r="N5" s="80"/>
      <c r="O5" s="80"/>
      <c r="P5" s="80"/>
    </row>
    <row r="6" spans="1:16" ht="99.75">
      <c r="A6" s="87" t="s">
        <v>402</v>
      </c>
      <c r="B6" s="87" t="s">
        <v>403</v>
      </c>
      <c r="C6" s="87" t="s">
        <v>404</v>
      </c>
      <c r="D6" s="88" t="s">
        <v>405</v>
      </c>
      <c r="E6" s="89" t="s">
        <v>406</v>
      </c>
      <c r="F6" s="89" t="s">
        <v>407</v>
      </c>
      <c r="G6" s="89" t="s">
        <v>408</v>
      </c>
      <c r="H6" s="89" t="s">
        <v>409</v>
      </c>
      <c r="I6" s="89" t="s">
        <v>410</v>
      </c>
      <c r="J6" s="80"/>
      <c r="K6" s="80"/>
      <c r="L6" s="80"/>
      <c r="M6" s="80"/>
      <c r="N6" s="80"/>
      <c r="O6" s="80"/>
      <c r="P6" s="80"/>
    </row>
    <row r="7" spans="1:16" ht="89.25">
      <c r="A7" s="18" t="s">
        <v>92</v>
      </c>
      <c r="B7" s="19"/>
      <c r="C7" s="20"/>
      <c r="D7" s="21" t="s">
        <v>93</v>
      </c>
      <c r="E7" s="90"/>
      <c r="F7" s="91">
        <v>1400000</v>
      </c>
      <c r="G7" s="91"/>
      <c r="H7" s="91"/>
      <c r="I7" s="91">
        <v>1400000</v>
      </c>
      <c r="J7" s="92"/>
      <c r="K7" s="92"/>
      <c r="L7" s="92"/>
      <c r="M7" s="92"/>
      <c r="N7" s="92"/>
      <c r="O7" s="92"/>
      <c r="P7" s="92"/>
    </row>
    <row r="8" spans="1:16" ht="89.25">
      <c r="A8" s="18" t="s">
        <v>94</v>
      </c>
      <c r="B8" s="19"/>
      <c r="C8" s="20"/>
      <c r="D8" s="21" t="s">
        <v>93</v>
      </c>
      <c r="E8" s="93"/>
      <c r="F8" s="94"/>
      <c r="G8" s="94"/>
      <c r="H8" s="94"/>
      <c r="I8" s="94"/>
      <c r="J8" s="80"/>
      <c r="K8" s="80"/>
      <c r="L8" s="80"/>
      <c r="M8" s="80"/>
      <c r="N8" s="80"/>
      <c r="O8" s="80"/>
      <c r="P8" s="80"/>
    </row>
    <row r="9" spans="1:16" ht="25.5">
      <c r="A9" s="95" t="s">
        <v>99</v>
      </c>
      <c r="B9" s="95" t="s">
        <v>100</v>
      </c>
      <c r="C9" s="96" t="s">
        <v>101</v>
      </c>
      <c r="D9" s="97" t="s">
        <v>102</v>
      </c>
      <c r="E9" s="98" t="s">
        <v>411</v>
      </c>
      <c r="F9" s="99">
        <v>300000</v>
      </c>
      <c r="G9" s="99"/>
      <c r="H9" s="99"/>
      <c r="I9" s="99">
        <v>300000</v>
      </c>
      <c r="J9" s="80"/>
      <c r="K9" s="80"/>
      <c r="L9" s="80"/>
      <c r="M9" s="80"/>
      <c r="N9" s="80"/>
      <c r="O9" s="80"/>
      <c r="P9" s="80"/>
    </row>
    <row r="10" spans="1:16" ht="12.75">
      <c r="A10" s="18" t="s">
        <v>103</v>
      </c>
      <c r="B10" s="18" t="s">
        <v>104</v>
      </c>
      <c r="C10" s="20"/>
      <c r="D10" s="21" t="s">
        <v>105</v>
      </c>
      <c r="E10" s="100"/>
      <c r="F10" s="99"/>
      <c r="G10" s="99"/>
      <c r="H10" s="99"/>
      <c r="I10" s="99"/>
      <c r="J10" s="80"/>
      <c r="K10" s="80"/>
      <c r="L10" s="80"/>
      <c r="M10" s="80"/>
      <c r="N10" s="80"/>
      <c r="O10" s="80"/>
      <c r="P10" s="80"/>
    </row>
    <row r="11" spans="1:16" ht="38.25">
      <c r="A11" s="25" t="s">
        <v>106</v>
      </c>
      <c r="B11" s="25" t="s">
        <v>107</v>
      </c>
      <c r="C11" s="26" t="s">
        <v>108</v>
      </c>
      <c r="D11" s="27" t="s">
        <v>109</v>
      </c>
      <c r="E11" s="98" t="s">
        <v>411</v>
      </c>
      <c r="F11" s="99">
        <v>500000</v>
      </c>
      <c r="G11" s="99"/>
      <c r="H11" s="99"/>
      <c r="I11" s="99">
        <v>500000</v>
      </c>
      <c r="J11" s="80"/>
      <c r="K11" s="80"/>
      <c r="L11" s="80"/>
      <c r="M11" s="80"/>
      <c r="N11" s="80"/>
      <c r="O11" s="80"/>
      <c r="P11" s="80"/>
    </row>
    <row r="12" spans="1:16" ht="25.5">
      <c r="A12" s="18" t="s">
        <v>142</v>
      </c>
      <c r="B12" s="18" t="s">
        <v>143</v>
      </c>
      <c r="C12" s="20"/>
      <c r="D12" s="21" t="s">
        <v>144</v>
      </c>
      <c r="E12" s="98"/>
      <c r="F12" s="99"/>
      <c r="G12" s="99"/>
      <c r="H12" s="99"/>
      <c r="I12" s="99"/>
      <c r="J12" s="80"/>
      <c r="K12" s="80"/>
      <c r="L12" s="80"/>
      <c r="M12" s="80"/>
      <c r="N12" s="80"/>
      <c r="O12" s="80"/>
      <c r="P12" s="80"/>
    </row>
    <row r="13" spans="1:16" ht="25.5">
      <c r="A13" s="25" t="s">
        <v>145</v>
      </c>
      <c r="B13" s="25" t="s">
        <v>146</v>
      </c>
      <c r="C13" s="26" t="s">
        <v>147</v>
      </c>
      <c r="D13" s="27" t="s">
        <v>148</v>
      </c>
      <c r="E13" s="98" t="s">
        <v>411</v>
      </c>
      <c r="F13" s="99">
        <v>600000</v>
      </c>
      <c r="G13" s="99"/>
      <c r="H13" s="99"/>
      <c r="I13" s="99">
        <v>600000</v>
      </c>
      <c r="J13" s="80"/>
      <c r="K13" s="80"/>
      <c r="L13" s="80"/>
      <c r="M13" s="80"/>
      <c r="N13" s="80"/>
      <c r="O13" s="80"/>
      <c r="P13" s="80"/>
    </row>
    <row r="14" spans="1:16" ht="25.5">
      <c r="A14" s="18" t="s">
        <v>178</v>
      </c>
      <c r="B14" s="19"/>
      <c r="C14" s="20"/>
      <c r="D14" s="21" t="s">
        <v>179</v>
      </c>
      <c r="E14" s="98"/>
      <c r="F14" s="94">
        <v>18000</v>
      </c>
      <c r="G14" s="99"/>
      <c r="H14" s="99"/>
      <c r="I14" s="94">
        <v>18000</v>
      </c>
      <c r="J14" s="80"/>
      <c r="K14" s="80"/>
      <c r="L14" s="80"/>
      <c r="M14" s="80"/>
      <c r="N14" s="80"/>
      <c r="O14" s="80"/>
      <c r="P14" s="80"/>
    </row>
    <row r="15" spans="1:16" ht="25.5">
      <c r="A15" s="18" t="s">
        <v>180</v>
      </c>
      <c r="B15" s="19"/>
      <c r="C15" s="20"/>
      <c r="D15" s="21" t="s">
        <v>179</v>
      </c>
      <c r="E15" s="98"/>
      <c r="F15" s="99"/>
      <c r="G15" s="99"/>
      <c r="H15" s="99"/>
      <c r="I15" s="99"/>
      <c r="J15" s="80"/>
      <c r="K15" s="80"/>
      <c r="L15" s="80"/>
      <c r="M15" s="80"/>
      <c r="N15" s="80"/>
      <c r="O15" s="80"/>
      <c r="P15" s="80"/>
    </row>
    <row r="16" spans="1:16" ht="51">
      <c r="A16" s="18" t="s">
        <v>265</v>
      </c>
      <c r="B16" s="18" t="s">
        <v>266</v>
      </c>
      <c r="C16" s="20"/>
      <c r="D16" s="21" t="s">
        <v>267</v>
      </c>
      <c r="E16" s="98"/>
      <c r="F16" s="99"/>
      <c r="G16" s="99"/>
      <c r="H16" s="99"/>
      <c r="I16" s="99"/>
      <c r="J16" s="80"/>
      <c r="K16" s="80"/>
      <c r="L16" s="80"/>
      <c r="M16" s="80"/>
      <c r="N16" s="80"/>
      <c r="O16" s="80"/>
      <c r="P16" s="80"/>
    </row>
    <row r="17" spans="1:16" ht="51">
      <c r="A17" s="25" t="s">
        <v>268</v>
      </c>
      <c r="B17" s="25" t="s">
        <v>269</v>
      </c>
      <c r="C17" s="26" t="s">
        <v>153</v>
      </c>
      <c r="D17" s="27" t="s">
        <v>270</v>
      </c>
      <c r="E17" s="98" t="s">
        <v>411</v>
      </c>
      <c r="F17" s="99">
        <v>18000</v>
      </c>
      <c r="G17" s="99"/>
      <c r="H17" s="99"/>
      <c r="I17" s="99">
        <v>18000</v>
      </c>
      <c r="J17" s="80"/>
      <c r="K17" s="80"/>
      <c r="L17" s="80"/>
      <c r="M17" s="80"/>
      <c r="N17" s="80"/>
      <c r="O17" s="80"/>
      <c r="P17" s="80"/>
    </row>
    <row r="18" spans="1:16" ht="12.75">
      <c r="A18" s="18" t="s">
        <v>289</v>
      </c>
      <c r="B18" s="19"/>
      <c r="C18" s="20"/>
      <c r="D18" s="21" t="s">
        <v>290</v>
      </c>
      <c r="E18" s="101"/>
      <c r="F18" s="94">
        <v>500000</v>
      </c>
      <c r="G18" s="94"/>
      <c r="H18" s="94"/>
      <c r="I18" s="94">
        <v>500000</v>
      </c>
      <c r="J18" s="102"/>
      <c r="K18" s="102"/>
      <c r="L18" s="102"/>
      <c r="M18" s="102"/>
      <c r="N18" s="102"/>
      <c r="O18" s="102"/>
      <c r="P18" s="102"/>
    </row>
    <row r="19" spans="1:16" ht="12.75">
      <c r="A19" s="18" t="s">
        <v>291</v>
      </c>
      <c r="B19" s="19"/>
      <c r="C19" s="20"/>
      <c r="D19" s="21" t="s">
        <v>290</v>
      </c>
      <c r="E19" s="101"/>
      <c r="F19" s="94"/>
      <c r="G19" s="94"/>
      <c r="H19" s="94"/>
      <c r="I19" s="94"/>
      <c r="J19" s="102"/>
      <c r="K19" s="102"/>
      <c r="L19" s="102"/>
      <c r="M19" s="102"/>
      <c r="N19" s="102"/>
      <c r="O19" s="102"/>
      <c r="P19" s="102"/>
    </row>
    <row r="20" spans="1:16" ht="51">
      <c r="A20" s="95" t="s">
        <v>292</v>
      </c>
      <c r="B20" s="95" t="s">
        <v>293</v>
      </c>
      <c r="C20" s="96" t="s">
        <v>157</v>
      </c>
      <c r="D20" s="97" t="s">
        <v>294</v>
      </c>
      <c r="E20" s="98" t="s">
        <v>411</v>
      </c>
      <c r="F20" s="99">
        <v>500000</v>
      </c>
      <c r="G20" s="99"/>
      <c r="H20" s="99"/>
      <c r="I20" s="99">
        <v>500000</v>
      </c>
      <c r="J20" s="80"/>
      <c r="K20" s="80"/>
      <c r="L20" s="80"/>
      <c r="M20" s="80"/>
      <c r="N20" s="80"/>
      <c r="O20" s="80"/>
      <c r="P20" s="80"/>
    </row>
    <row r="21" spans="1:16" ht="12.75">
      <c r="A21" s="25"/>
      <c r="B21" s="25"/>
      <c r="C21" s="26"/>
      <c r="D21" s="27"/>
      <c r="E21" s="98"/>
      <c r="F21" s="99"/>
      <c r="G21" s="99"/>
      <c r="H21" s="99"/>
      <c r="I21" s="99"/>
      <c r="J21" s="80"/>
      <c r="K21" s="80"/>
      <c r="L21" s="80"/>
      <c r="M21" s="80"/>
      <c r="N21" s="80"/>
      <c r="O21" s="80"/>
      <c r="P21" s="80"/>
    </row>
    <row r="22" spans="1:16" ht="15">
      <c r="A22" s="103"/>
      <c r="B22" s="103"/>
      <c r="C22" s="104"/>
      <c r="D22" s="105" t="s">
        <v>412</v>
      </c>
      <c r="E22" s="106"/>
      <c r="F22" s="107">
        <v>1918000</v>
      </c>
      <c r="G22" s="107"/>
      <c r="H22" s="107"/>
      <c r="I22" s="107">
        <v>1918000</v>
      </c>
      <c r="J22" s="80"/>
      <c r="K22" s="80"/>
      <c r="L22" s="80"/>
      <c r="M22" s="80"/>
      <c r="N22" s="80"/>
      <c r="O22" s="80"/>
      <c r="P22" s="80"/>
    </row>
    <row r="23" spans="1:16" ht="12.75">
      <c r="A23" s="78"/>
      <c r="B23" s="78"/>
      <c r="C23" s="78"/>
      <c r="D23" s="79"/>
      <c r="E23" s="79"/>
      <c r="F23" s="79"/>
      <c r="G23" s="79"/>
      <c r="H23" s="79"/>
      <c r="I23" s="79"/>
      <c r="J23" s="80"/>
      <c r="K23" s="80"/>
      <c r="L23" s="80"/>
      <c r="M23" s="80"/>
      <c r="N23" s="80"/>
      <c r="O23" s="80"/>
      <c r="P23" s="80"/>
    </row>
    <row r="24" spans="1:16" ht="15.75">
      <c r="A24" s="179" t="s">
        <v>414</v>
      </c>
      <c r="B24" s="179"/>
      <c r="C24" s="179"/>
      <c r="D24" s="179"/>
      <c r="E24" s="179"/>
      <c r="F24" s="179"/>
      <c r="G24" s="179"/>
      <c r="H24" s="179"/>
      <c r="I24" s="179"/>
      <c r="J24" s="33"/>
      <c r="K24" s="33"/>
      <c r="L24" s="33"/>
      <c r="M24" s="33"/>
      <c r="N24" s="33"/>
      <c r="O24" s="33"/>
      <c r="P24" s="33"/>
    </row>
    <row r="25" spans="1:16" ht="12.7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</row>
  </sheetData>
  <sheetProtection/>
  <mergeCells count="6">
    <mergeCell ref="A1:I1"/>
    <mergeCell ref="F2:I2"/>
    <mergeCell ref="A4:I4"/>
    <mergeCell ref="A24:I24"/>
    <mergeCell ref="A25:P25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6.25390625" style="0" customWidth="1"/>
    <col min="5" max="5" width="38.625" style="0" customWidth="1"/>
    <col min="6" max="8" width="18.125" style="0" customWidth="1"/>
  </cols>
  <sheetData>
    <row r="1" spans="1:8" ht="15.75">
      <c r="A1" s="182"/>
      <c r="B1" s="182"/>
      <c r="C1" s="182"/>
      <c r="D1" s="182"/>
      <c r="E1" s="182"/>
      <c r="F1" s="182"/>
      <c r="G1" s="182"/>
      <c r="H1" s="182"/>
    </row>
    <row r="2" spans="1:8" ht="77.25" customHeight="1">
      <c r="A2" s="78"/>
      <c r="B2" s="78"/>
      <c r="C2" s="78"/>
      <c r="D2" s="78"/>
      <c r="E2" s="78"/>
      <c r="F2" s="176" t="s">
        <v>442</v>
      </c>
      <c r="G2" s="176"/>
      <c r="H2" s="176"/>
    </row>
    <row r="3" spans="1:8" ht="46.5" customHeight="1">
      <c r="A3" s="177" t="s">
        <v>415</v>
      </c>
      <c r="B3" s="183"/>
      <c r="C3" s="183"/>
      <c r="D3" s="183"/>
      <c r="E3" s="183"/>
      <c r="F3" s="183"/>
      <c r="G3" s="183"/>
      <c r="H3" s="183"/>
    </row>
    <row r="4" spans="1:8" ht="18.75">
      <c r="A4" s="108"/>
      <c r="B4" s="109"/>
      <c r="C4" s="109"/>
      <c r="D4" s="109"/>
      <c r="E4" s="109"/>
      <c r="F4" s="109"/>
      <c r="G4" s="110"/>
      <c r="H4" s="111" t="s">
        <v>416</v>
      </c>
    </row>
    <row r="5" spans="1:8" ht="79.5">
      <c r="A5" s="87" t="s">
        <v>402</v>
      </c>
      <c r="B5" s="87" t="s">
        <v>403</v>
      </c>
      <c r="C5" s="87" t="s">
        <v>404</v>
      </c>
      <c r="D5" s="87" t="s">
        <v>405</v>
      </c>
      <c r="E5" s="89" t="s">
        <v>417</v>
      </c>
      <c r="F5" s="112" t="s">
        <v>5</v>
      </c>
      <c r="G5" s="89" t="s">
        <v>6</v>
      </c>
      <c r="H5" s="89" t="s">
        <v>418</v>
      </c>
    </row>
    <row r="6" spans="1:8" ht="15.75">
      <c r="A6" s="113" t="s">
        <v>71</v>
      </c>
      <c r="B6" s="87"/>
      <c r="C6" s="87"/>
      <c r="D6" s="114" t="s">
        <v>72</v>
      </c>
      <c r="E6" s="89"/>
      <c r="F6" s="115">
        <v>300000</v>
      </c>
      <c r="G6" s="116"/>
      <c r="H6" s="116">
        <f>F6</f>
        <v>300000</v>
      </c>
    </row>
    <row r="7" spans="1:8" ht="28.5">
      <c r="A7" s="113" t="s">
        <v>73</v>
      </c>
      <c r="B7" s="87"/>
      <c r="C7" s="87"/>
      <c r="D7" s="114" t="s">
        <v>419</v>
      </c>
      <c r="E7" s="89"/>
      <c r="F7" s="115"/>
      <c r="G7" s="116"/>
      <c r="H7" s="116">
        <f>F7</f>
        <v>0</v>
      </c>
    </row>
    <row r="8" spans="1:8" ht="38.25">
      <c r="A8" s="117" t="s">
        <v>88</v>
      </c>
      <c r="B8" s="118">
        <v>3242</v>
      </c>
      <c r="C8" s="118">
        <v>1090</v>
      </c>
      <c r="D8" s="119" t="s">
        <v>91</v>
      </c>
      <c r="E8" s="42" t="s">
        <v>420</v>
      </c>
      <c r="F8" s="120">
        <v>100000</v>
      </c>
      <c r="G8" s="116"/>
      <c r="H8" s="116">
        <f>F8</f>
        <v>100000</v>
      </c>
    </row>
    <row r="9" spans="1:8" ht="51">
      <c r="A9" s="25" t="s">
        <v>81</v>
      </c>
      <c r="B9" s="25" t="s">
        <v>82</v>
      </c>
      <c r="C9" s="26" t="s">
        <v>83</v>
      </c>
      <c r="D9" s="27" t="s">
        <v>84</v>
      </c>
      <c r="E9" s="42" t="s">
        <v>421</v>
      </c>
      <c r="F9" s="120">
        <v>200000</v>
      </c>
      <c r="G9" s="116"/>
      <c r="H9" s="116">
        <f>F9</f>
        <v>200000</v>
      </c>
    </row>
    <row r="10" spans="1:8" ht="28.5">
      <c r="A10" s="113" t="s">
        <v>92</v>
      </c>
      <c r="B10" s="113"/>
      <c r="C10" s="87"/>
      <c r="D10" s="114" t="s">
        <v>422</v>
      </c>
      <c r="E10" s="42"/>
      <c r="F10" s="115">
        <f>F12+F13+F14+F15+F16+F17+F18+F19</f>
        <v>3020000</v>
      </c>
      <c r="G10" s="116">
        <v>1400000</v>
      </c>
      <c r="H10" s="116">
        <v>4420000</v>
      </c>
    </row>
    <row r="11" spans="1:8" ht="28.5">
      <c r="A11" s="113" t="s">
        <v>94</v>
      </c>
      <c r="B11" s="87"/>
      <c r="C11" s="87"/>
      <c r="D11" s="114" t="s">
        <v>422</v>
      </c>
      <c r="E11" s="42"/>
      <c r="F11" s="115"/>
      <c r="G11" s="116"/>
      <c r="H11" s="116"/>
    </row>
    <row r="12" spans="1:8" ht="38.25">
      <c r="A12" s="117" t="s">
        <v>95</v>
      </c>
      <c r="B12" s="117" t="s">
        <v>96</v>
      </c>
      <c r="C12" s="117" t="s">
        <v>97</v>
      </c>
      <c r="D12" s="121" t="s">
        <v>98</v>
      </c>
      <c r="E12" s="42" t="s">
        <v>423</v>
      </c>
      <c r="F12" s="115">
        <v>200000</v>
      </c>
      <c r="G12" s="116"/>
      <c r="H12" s="116">
        <v>200000</v>
      </c>
    </row>
    <row r="13" spans="1:8" ht="63.75">
      <c r="A13" s="95" t="s">
        <v>99</v>
      </c>
      <c r="B13" s="95" t="s">
        <v>100</v>
      </c>
      <c r="C13" s="96" t="s">
        <v>101</v>
      </c>
      <c r="D13" s="97" t="s">
        <v>102</v>
      </c>
      <c r="E13" s="122" t="s">
        <v>424</v>
      </c>
      <c r="F13" s="115">
        <v>2000000</v>
      </c>
      <c r="G13" s="116">
        <v>300000</v>
      </c>
      <c r="H13" s="116">
        <v>2300000</v>
      </c>
    </row>
    <row r="14" spans="1:8" ht="76.5">
      <c r="A14" s="25" t="s">
        <v>106</v>
      </c>
      <c r="B14" s="25" t="s">
        <v>107</v>
      </c>
      <c r="C14" s="123" t="s">
        <v>108</v>
      </c>
      <c r="D14" s="124" t="s">
        <v>109</v>
      </c>
      <c r="E14" s="125" t="s">
        <v>425</v>
      </c>
      <c r="F14" s="120">
        <v>500000</v>
      </c>
      <c r="G14" s="126">
        <v>500000</v>
      </c>
      <c r="H14" s="126">
        <f aca="true" t="shared" si="0" ref="H14:H20">F14+G14</f>
        <v>1000000</v>
      </c>
    </row>
    <row r="15" spans="1:8" ht="38.25">
      <c r="A15" s="25" t="s">
        <v>113</v>
      </c>
      <c r="B15" s="25" t="s">
        <v>114</v>
      </c>
      <c r="C15" s="123" t="s">
        <v>115</v>
      </c>
      <c r="D15" s="124" t="s">
        <v>116</v>
      </c>
      <c r="E15" s="125" t="s">
        <v>426</v>
      </c>
      <c r="F15" s="120">
        <v>200000</v>
      </c>
      <c r="G15" s="126"/>
      <c r="H15" s="126">
        <f t="shared" si="0"/>
        <v>200000</v>
      </c>
    </row>
    <row r="16" spans="1:8" ht="25.5">
      <c r="A16" s="25" t="s">
        <v>123</v>
      </c>
      <c r="B16" s="25" t="s">
        <v>124</v>
      </c>
      <c r="C16" s="26" t="s">
        <v>125</v>
      </c>
      <c r="D16" s="27" t="s">
        <v>126</v>
      </c>
      <c r="E16" s="125" t="s">
        <v>427</v>
      </c>
      <c r="F16" s="120">
        <v>20000</v>
      </c>
      <c r="G16" s="126"/>
      <c r="H16" s="126">
        <f t="shared" si="0"/>
        <v>20000</v>
      </c>
    </row>
    <row r="17" spans="1:8" ht="38.25">
      <c r="A17" s="117" t="s">
        <v>134</v>
      </c>
      <c r="B17" s="118">
        <v>3242</v>
      </c>
      <c r="C17" s="118">
        <v>1090</v>
      </c>
      <c r="D17" s="119" t="s">
        <v>91</v>
      </c>
      <c r="E17" s="42" t="s">
        <v>420</v>
      </c>
      <c r="F17" s="120">
        <v>100000</v>
      </c>
      <c r="G17" s="126"/>
      <c r="H17" s="126">
        <f t="shared" si="0"/>
        <v>100000</v>
      </c>
    </row>
    <row r="18" spans="1:8" ht="38.25">
      <c r="A18" s="25" t="s">
        <v>145</v>
      </c>
      <c r="B18" s="25" t="s">
        <v>146</v>
      </c>
      <c r="C18" s="26" t="s">
        <v>147</v>
      </c>
      <c r="D18" s="27" t="s">
        <v>148</v>
      </c>
      <c r="E18" s="42" t="s">
        <v>428</v>
      </c>
      <c r="F18" s="120"/>
      <c r="G18" s="126">
        <v>500000</v>
      </c>
      <c r="H18" s="126">
        <f t="shared" si="0"/>
        <v>500000</v>
      </c>
    </row>
    <row r="19" spans="1:8" ht="25.5">
      <c r="A19" s="25" t="s">
        <v>145</v>
      </c>
      <c r="B19" s="25" t="s">
        <v>146</v>
      </c>
      <c r="C19" s="26" t="s">
        <v>147</v>
      </c>
      <c r="D19" s="27" t="s">
        <v>148</v>
      </c>
      <c r="E19" s="125" t="s">
        <v>427</v>
      </c>
      <c r="F19" s="120"/>
      <c r="G19" s="126">
        <v>100000</v>
      </c>
      <c r="H19" s="126">
        <f t="shared" si="0"/>
        <v>100000</v>
      </c>
    </row>
    <row r="20" spans="1:8" ht="15.75">
      <c r="A20" s="18" t="s">
        <v>149</v>
      </c>
      <c r="B20" s="19"/>
      <c r="C20" s="127"/>
      <c r="D20" s="128" t="s">
        <v>150</v>
      </c>
      <c r="E20" s="129"/>
      <c r="F20" s="130">
        <v>1208400</v>
      </c>
      <c r="G20" s="130"/>
      <c r="H20" s="116">
        <f t="shared" si="0"/>
        <v>1208400</v>
      </c>
    </row>
    <row r="21" spans="1:8" ht="15.75">
      <c r="A21" s="18" t="s">
        <v>151</v>
      </c>
      <c r="B21" s="19"/>
      <c r="C21" s="127"/>
      <c r="D21" s="128" t="s">
        <v>150</v>
      </c>
      <c r="E21" s="129"/>
      <c r="F21" s="131"/>
      <c r="G21" s="131"/>
      <c r="H21" s="116">
        <f>F21</f>
        <v>0</v>
      </c>
    </row>
    <row r="22" spans="1:8" ht="63.75">
      <c r="A22" s="95" t="s">
        <v>152</v>
      </c>
      <c r="B22" s="95" t="s">
        <v>153</v>
      </c>
      <c r="C22" s="132" t="s">
        <v>154</v>
      </c>
      <c r="D22" s="121" t="s">
        <v>155</v>
      </c>
      <c r="E22" s="133" t="s">
        <v>429</v>
      </c>
      <c r="F22" s="131">
        <v>1208400</v>
      </c>
      <c r="G22" s="131"/>
      <c r="H22" s="116">
        <v>1208400</v>
      </c>
    </row>
    <row r="23" spans="1:8" ht="25.5">
      <c r="A23" s="18" t="s">
        <v>178</v>
      </c>
      <c r="B23" s="19"/>
      <c r="C23" s="127"/>
      <c r="D23" s="128" t="s">
        <v>179</v>
      </c>
      <c r="E23" s="129"/>
      <c r="F23" s="130">
        <f>F25+F26+F27+F28+F29+F30+F31</f>
        <v>372000</v>
      </c>
      <c r="G23" s="130"/>
      <c r="H23" s="116">
        <f>F23+G23</f>
        <v>372000</v>
      </c>
    </row>
    <row r="24" spans="1:8" ht="25.5">
      <c r="A24" s="18" t="s">
        <v>180</v>
      </c>
      <c r="B24" s="19"/>
      <c r="C24" s="127"/>
      <c r="D24" s="128" t="s">
        <v>179</v>
      </c>
      <c r="E24" s="129"/>
      <c r="F24" s="130"/>
      <c r="G24" s="130"/>
      <c r="H24" s="116">
        <f>F24</f>
        <v>0</v>
      </c>
    </row>
    <row r="25" spans="1:8" ht="60">
      <c r="A25" s="25" t="s">
        <v>274</v>
      </c>
      <c r="B25" s="25" t="s">
        <v>275</v>
      </c>
      <c r="C25" s="26" t="s">
        <v>125</v>
      </c>
      <c r="D25" s="27" t="s">
        <v>276</v>
      </c>
      <c r="E25" s="134" t="s">
        <v>430</v>
      </c>
      <c r="F25" s="131">
        <v>58000</v>
      </c>
      <c r="G25" s="130"/>
      <c r="H25" s="116">
        <f aca="true" t="shared" si="1" ref="H25:H35">F25+G25</f>
        <v>58000</v>
      </c>
    </row>
    <row r="26" spans="1:8" ht="48">
      <c r="A26" s="25" t="s">
        <v>203</v>
      </c>
      <c r="B26" s="25" t="s">
        <v>204</v>
      </c>
      <c r="C26" s="26" t="s">
        <v>83</v>
      </c>
      <c r="D26" s="27" t="s">
        <v>205</v>
      </c>
      <c r="E26" s="135" t="s">
        <v>431</v>
      </c>
      <c r="F26" s="131">
        <v>40000</v>
      </c>
      <c r="G26" s="130"/>
      <c r="H26" s="116">
        <v>40000</v>
      </c>
    </row>
    <row r="27" spans="1:8" ht="48">
      <c r="A27" s="25" t="s">
        <v>206</v>
      </c>
      <c r="B27" s="25" t="s">
        <v>207</v>
      </c>
      <c r="C27" s="26" t="s">
        <v>208</v>
      </c>
      <c r="D27" s="27" t="s">
        <v>209</v>
      </c>
      <c r="E27" s="135" t="s">
        <v>431</v>
      </c>
      <c r="F27" s="131">
        <v>100000</v>
      </c>
      <c r="G27" s="130"/>
      <c r="H27" s="116">
        <v>100000</v>
      </c>
    </row>
    <row r="28" spans="1:8" ht="48">
      <c r="A28" s="25" t="s">
        <v>210</v>
      </c>
      <c r="B28" s="25" t="s">
        <v>211</v>
      </c>
      <c r="C28" s="26" t="s">
        <v>208</v>
      </c>
      <c r="D28" s="27" t="s">
        <v>212</v>
      </c>
      <c r="E28" s="135" t="s">
        <v>431</v>
      </c>
      <c r="F28" s="131">
        <v>10000</v>
      </c>
      <c r="G28" s="130"/>
      <c r="H28" s="116">
        <v>10000</v>
      </c>
    </row>
    <row r="29" spans="1:8" ht="48">
      <c r="A29" s="25" t="s">
        <v>213</v>
      </c>
      <c r="B29" s="25" t="s">
        <v>214</v>
      </c>
      <c r="C29" s="26" t="s">
        <v>208</v>
      </c>
      <c r="D29" s="27" t="s">
        <v>215</v>
      </c>
      <c r="E29" s="135" t="s">
        <v>431</v>
      </c>
      <c r="F29" s="131">
        <v>10000</v>
      </c>
      <c r="G29" s="130"/>
      <c r="H29" s="116">
        <v>1000</v>
      </c>
    </row>
    <row r="30" spans="1:8" ht="63.75">
      <c r="A30" s="95" t="s">
        <v>277</v>
      </c>
      <c r="B30" s="95" t="s">
        <v>278</v>
      </c>
      <c r="C30" s="96" t="s">
        <v>248</v>
      </c>
      <c r="D30" s="97" t="s">
        <v>279</v>
      </c>
      <c r="E30" s="135" t="s">
        <v>432</v>
      </c>
      <c r="F30" s="131">
        <v>145000</v>
      </c>
      <c r="G30" s="130"/>
      <c r="H30" s="116">
        <v>145000</v>
      </c>
    </row>
    <row r="31" spans="1:8" ht="51">
      <c r="A31" s="25" t="s">
        <v>283</v>
      </c>
      <c r="B31" s="25" t="s">
        <v>284</v>
      </c>
      <c r="C31" s="26" t="s">
        <v>248</v>
      </c>
      <c r="D31" s="27" t="s">
        <v>285</v>
      </c>
      <c r="E31" s="135" t="s">
        <v>431</v>
      </c>
      <c r="F31" s="131">
        <v>9000</v>
      </c>
      <c r="G31" s="130"/>
      <c r="H31" s="116">
        <f t="shared" si="1"/>
        <v>9000</v>
      </c>
    </row>
    <row r="32" spans="1:8" ht="15.75">
      <c r="A32" s="18" t="s">
        <v>289</v>
      </c>
      <c r="B32" s="19"/>
      <c r="C32" s="20"/>
      <c r="D32" s="21" t="s">
        <v>290</v>
      </c>
      <c r="E32" s="42"/>
      <c r="F32" s="130">
        <v>80000</v>
      </c>
      <c r="G32" s="130">
        <v>0</v>
      </c>
      <c r="H32" s="116">
        <f t="shared" si="1"/>
        <v>80000</v>
      </c>
    </row>
    <row r="33" spans="1:8" ht="18.75">
      <c r="A33" s="18" t="s">
        <v>291</v>
      </c>
      <c r="B33" s="19"/>
      <c r="C33" s="20"/>
      <c r="D33" s="21" t="s">
        <v>290</v>
      </c>
      <c r="E33" s="136"/>
      <c r="F33" s="131"/>
      <c r="G33" s="131"/>
      <c r="H33" s="116">
        <f t="shared" si="1"/>
        <v>0</v>
      </c>
    </row>
    <row r="34" spans="1:8" ht="38.25">
      <c r="A34" s="25" t="s">
        <v>319</v>
      </c>
      <c r="B34" s="25" t="s">
        <v>320</v>
      </c>
      <c r="C34" s="26" t="s">
        <v>140</v>
      </c>
      <c r="D34" s="27" t="s">
        <v>321</v>
      </c>
      <c r="E34" s="125" t="s">
        <v>433</v>
      </c>
      <c r="F34" s="131">
        <v>40000</v>
      </c>
      <c r="G34" s="131"/>
      <c r="H34" s="116">
        <f t="shared" si="1"/>
        <v>40000</v>
      </c>
    </row>
    <row r="35" spans="1:8" ht="38.25">
      <c r="A35" s="25" t="s">
        <v>322</v>
      </c>
      <c r="B35" s="25" t="s">
        <v>323</v>
      </c>
      <c r="C35" s="26" t="s">
        <v>140</v>
      </c>
      <c r="D35" s="27" t="s">
        <v>324</v>
      </c>
      <c r="E35" s="42" t="s">
        <v>433</v>
      </c>
      <c r="F35" s="131">
        <v>40000</v>
      </c>
      <c r="G35" s="131"/>
      <c r="H35" s="116">
        <f t="shared" si="1"/>
        <v>40000</v>
      </c>
    </row>
    <row r="36" spans="1:8" ht="15.75">
      <c r="A36" s="104"/>
      <c r="B36" s="103"/>
      <c r="C36" s="104"/>
      <c r="D36" s="105" t="s">
        <v>412</v>
      </c>
      <c r="E36" s="106"/>
      <c r="F36" s="137">
        <f>F6+F10+F20+F23+F32</f>
        <v>4980400</v>
      </c>
      <c r="G36" s="137">
        <f>G6+G10+G20+G23+G32</f>
        <v>1400000</v>
      </c>
      <c r="H36" s="116">
        <f>F36+G36</f>
        <v>6380400</v>
      </c>
    </row>
    <row r="37" spans="1:8" ht="12.75">
      <c r="A37" s="78"/>
      <c r="B37" s="78"/>
      <c r="C37" s="78"/>
      <c r="D37" s="78"/>
      <c r="E37" s="78"/>
      <c r="F37" s="78"/>
      <c r="G37" s="78"/>
      <c r="H37" s="78"/>
    </row>
    <row r="38" spans="1:8" ht="12.75">
      <c r="A38" s="184"/>
      <c r="B38" s="184"/>
      <c r="C38" s="184"/>
      <c r="D38" s="184"/>
      <c r="E38" s="184"/>
      <c r="F38" s="184"/>
      <c r="G38" s="184"/>
      <c r="H38" s="184"/>
    </row>
    <row r="39" spans="1:8" ht="12.75">
      <c r="A39" s="185"/>
      <c r="B39" s="185"/>
      <c r="C39" s="185"/>
      <c r="D39" s="185"/>
      <c r="E39" s="185"/>
      <c r="F39" s="185"/>
      <c r="G39" s="185"/>
      <c r="H39" s="185"/>
    </row>
    <row r="40" spans="1:8" ht="15.75">
      <c r="A40" s="186" t="s">
        <v>434</v>
      </c>
      <c r="B40" s="186"/>
      <c r="C40" s="186"/>
      <c r="D40" s="186"/>
      <c r="E40" s="138" t="s">
        <v>56</v>
      </c>
      <c r="F40" s="138"/>
      <c r="G40" s="138"/>
      <c r="H40" s="138"/>
    </row>
  </sheetData>
  <sheetProtection/>
  <mergeCells count="6">
    <mergeCell ref="A1:H1"/>
    <mergeCell ref="F2:H2"/>
    <mergeCell ref="A3:H3"/>
    <mergeCell ref="A38:H38"/>
    <mergeCell ref="A39:H39"/>
    <mergeCell ref="A40:D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</cp:lastModifiedBy>
  <dcterms:created xsi:type="dcterms:W3CDTF">2018-11-27T11:45:46Z</dcterms:created>
  <dcterms:modified xsi:type="dcterms:W3CDTF">2018-12-03T07:33:24Z</dcterms:modified>
  <cp:category/>
  <cp:version/>
  <cp:contentType/>
  <cp:contentStatus/>
</cp:coreProperties>
</file>